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240"/>
  </bookViews>
  <sheets>
    <sheet name="千亩方" sheetId="3" r:id="rId1"/>
    <sheet name="万亩片" sheetId="4" r:id="rId2"/>
  </sheets>
  <calcPr calcId="144525"/>
</workbook>
</file>

<file path=xl/sharedStrings.xml><?xml version="1.0" encoding="utf-8"?>
<sst xmlns="http://schemas.openxmlformats.org/spreadsheetml/2006/main" count="683" uniqueCount="418">
  <si>
    <t>南陵县2022年水稻绿色高质高效行动项目千亩示范方等拟扶持主体申报情况一览表</t>
  </si>
  <si>
    <t>序号</t>
  </si>
  <si>
    <t>项目类别</t>
  </si>
  <si>
    <t>项目名称</t>
  </si>
  <si>
    <t>项目实施单位</t>
  </si>
  <si>
    <t>项目建设地点</t>
  </si>
  <si>
    <t>负责人</t>
  </si>
  <si>
    <t>项目建设内容</t>
  </si>
  <si>
    <t>申报面积（亩）</t>
  </si>
  <si>
    <t>项目投资（万元）</t>
  </si>
  <si>
    <t>拟扶持资金（万元）</t>
  </si>
  <si>
    <t>一</t>
  </si>
  <si>
    <t>千亩示范方项目</t>
  </si>
  <si>
    <t>1、籍山镇三连村千亩示范方项目</t>
  </si>
  <si>
    <t>南陵县盛源农业种植专业合作社</t>
  </si>
  <si>
    <t>三连村</t>
  </si>
  <si>
    <t>朱天军</t>
  </si>
  <si>
    <t>购买农业生产资料（种子，农药）和社会化服务</t>
  </si>
  <si>
    <t>李五九</t>
  </si>
  <si>
    <t>2、籍山镇葛林村千亩示范方项目</t>
  </si>
  <si>
    <t>南陵良运优质稻专业合作社</t>
  </si>
  <si>
    <t>葛林村</t>
  </si>
  <si>
    <t>杨承龙</t>
  </si>
  <si>
    <t>3、籍山镇尹塘村千亩示范方项目</t>
  </si>
  <si>
    <t>芜湖市南陵县小红农业专业合作社</t>
  </si>
  <si>
    <t>尹塘村</t>
  </si>
  <si>
    <t>俞小红</t>
  </si>
  <si>
    <t>4、弋江镇新光、宋桥、竟河等村千亩示范方项目</t>
  </si>
  <si>
    <t>南陵县邓金平水稻种植家庭农场</t>
  </si>
  <si>
    <t>竟河村</t>
  </si>
  <si>
    <t>邓金平</t>
  </si>
  <si>
    <t xml:space="preserve"> </t>
  </si>
  <si>
    <t>南陵县志玥水稻种植家庭农场</t>
  </si>
  <si>
    <t>宋桥村</t>
  </si>
  <si>
    <t>曹四子</t>
  </si>
  <si>
    <t>南陵县朱有兵水稻
种植家庭农场</t>
  </si>
  <si>
    <t>新光村</t>
  </si>
  <si>
    <t>朱有兵</t>
  </si>
  <si>
    <t>5、弋江镇五一、四连等村千亩示范方项目</t>
  </si>
  <si>
    <t>南陵县杰盛水稻种植专业合作社</t>
  </si>
  <si>
    <t>五一村</t>
  </si>
  <si>
    <t>汪光杰</t>
  </si>
  <si>
    <t>南陵县乐农水稻种植家庭农场</t>
  </si>
  <si>
    <t>四连村</t>
  </si>
  <si>
    <t>徐文正</t>
  </si>
  <si>
    <t>6、弋江镇东河村千亩示范方项目</t>
  </si>
  <si>
    <t>南陵县程书宝种植家庭农场</t>
  </si>
  <si>
    <t>东河村</t>
  </si>
  <si>
    <t>程书宝</t>
  </si>
  <si>
    <t>7、许镇镇马仁村千亩示范方项目</t>
  </si>
  <si>
    <t>南陵县英花水稻种植
专业合作社</t>
  </si>
  <si>
    <t>马仁联合冯村等</t>
  </si>
  <si>
    <t>汪荣明</t>
  </si>
  <si>
    <t>於大贵</t>
  </si>
  <si>
    <t>马仁淤村</t>
  </si>
  <si>
    <t>吴和水</t>
  </si>
  <si>
    <t>南陵县汪修宝水稻
种植家庭农场</t>
  </si>
  <si>
    <t>马仁洪塘</t>
  </si>
  <si>
    <t>汪修宝</t>
  </si>
  <si>
    <t>8、许镇镇仙坊村千亩示范方项目</t>
  </si>
  <si>
    <t>南陵县冯辉水稻种
植家庭农场</t>
  </si>
  <si>
    <t>仙坊冯村</t>
  </si>
  <si>
    <t>冯辉</t>
  </si>
  <si>
    <t>冯小红</t>
  </si>
  <si>
    <t>仙坊文一文二</t>
  </si>
  <si>
    <t>南陵县玉明水稻
种植家庭农场</t>
  </si>
  <si>
    <t>马仁村联合</t>
  </si>
  <si>
    <t>戴玉明</t>
  </si>
  <si>
    <t>焦祖田</t>
  </si>
  <si>
    <t>马仁村於村</t>
  </si>
  <si>
    <t>9、许镇镇大浦试验区千亩示范方项目</t>
  </si>
  <si>
    <t>芜湖东源新农村
开发股份有限公司</t>
  </si>
  <si>
    <t>大浦试验区
高标良田区</t>
  </si>
  <si>
    <t>汪廷才</t>
  </si>
  <si>
    <t>10、三里镇澄桥村千亩示范方项目</t>
  </si>
  <si>
    <t>南陵兴农优质稻生产专业合作社</t>
  </si>
  <si>
    <t>方村、七村、基点</t>
  </si>
  <si>
    <t>李鑫鹏</t>
  </si>
  <si>
    <t>南陵七甲水产养殖家庭农场</t>
  </si>
  <si>
    <t>红旗、观山</t>
  </si>
  <si>
    <t>朱云飞</t>
  </si>
  <si>
    <t>秦永春</t>
  </si>
  <si>
    <t>三房、新塘</t>
  </si>
  <si>
    <t>11、三里镇双河村千亩示范方项目</t>
  </si>
  <si>
    <t>南陵县海朋水稻种植家庭农场</t>
  </si>
  <si>
    <t>双河村</t>
  </si>
  <si>
    <t>高希武</t>
  </si>
  <si>
    <t>12、三里镇澄桥村千亩示范方项目</t>
  </si>
  <si>
    <t>芜湖海梦水稻种植家庭农场</t>
  </si>
  <si>
    <t>南街、基点、五房</t>
  </si>
  <si>
    <t>赵根海</t>
  </si>
  <si>
    <t>芜湖柔茂生态农业开发有限公司</t>
  </si>
  <si>
    <t>团山、金山、万冲</t>
  </si>
  <si>
    <t>陈勇刚</t>
  </si>
  <si>
    <t>13、三里镇热爱村千亩示范方项目</t>
  </si>
  <si>
    <t>芜湖睿祥生态农业发展有限公司</t>
  </si>
  <si>
    <t>热爱村</t>
  </si>
  <si>
    <t>俞明</t>
  </si>
  <si>
    <t>14、何湾镇前官村
千亩示范方项目</t>
  </si>
  <si>
    <t>南陵县春茂种养综合家庭农场</t>
  </si>
  <si>
    <t>汤门组</t>
  </si>
  <si>
    <t>刘春</t>
  </si>
  <si>
    <t>南陵县方才友水稻
种植家庭农场</t>
  </si>
  <si>
    <t>永丰、后官组</t>
  </si>
  <si>
    <t>方才友</t>
  </si>
  <si>
    <t>南陵县雁飞种养
综合家庭农场</t>
  </si>
  <si>
    <t>前官组</t>
  </si>
  <si>
    <t>孙卫华</t>
  </si>
  <si>
    <t>15、何湾镇绿岭村
千亩示范方项目</t>
  </si>
  <si>
    <t>南陵县三五水稻
种植家庭农场</t>
  </si>
  <si>
    <t>院子、姚沟等组</t>
  </si>
  <si>
    <t>钱三五</t>
  </si>
  <si>
    <t>16、何湾镇呈祥村
千亩示范方项目</t>
  </si>
  <si>
    <t>南陵县鸿宝水稻
种植家庭农场</t>
  </si>
  <si>
    <t>呈祥、南郭等组</t>
  </si>
  <si>
    <t>易东东</t>
  </si>
  <si>
    <t>17、工山镇跃进村千亩示范方项目</t>
  </si>
  <si>
    <t>南陵县正茂水稻种植家庭农场</t>
  </si>
  <si>
    <t>跃进村八都何</t>
  </si>
  <si>
    <t>何正茂</t>
  </si>
  <si>
    <t>南陵县利建种养
综合家庭农场</t>
  </si>
  <si>
    <t>乔东付</t>
  </si>
  <si>
    <t>南陵县金海种植家庭农场</t>
  </si>
  <si>
    <t>徐金海</t>
  </si>
  <si>
    <t>18、家发镇滨玉村千亩示范方项目</t>
  </si>
  <si>
    <t>南陵县大山水稻专业合作社</t>
  </si>
  <si>
    <t xml:space="preserve">马山村昂村组
滨玉村方桥、小山组
</t>
  </si>
  <si>
    <t>田则义</t>
  </si>
  <si>
    <t>19、家发镇永林村千亩示范方项目</t>
  </si>
  <si>
    <t>南陵县达彪优质稻种植专业合作社</t>
  </si>
  <si>
    <t>永林村梅塘组、闵拐组、
长丰组、桥头张组</t>
  </si>
  <si>
    <t>胡达彪</t>
  </si>
  <si>
    <t>20、烟墩镇烟墩村千亩示范方项目</t>
  </si>
  <si>
    <t>南陵县金太阳种养综合家庭农场</t>
  </si>
  <si>
    <t xml:space="preserve">霭里村前村、格外
王家塘组、烟墩村燕子拐组枝村棵组
</t>
  </si>
  <si>
    <t>裴风荣</t>
  </si>
  <si>
    <t>合计</t>
  </si>
  <si>
    <t>二</t>
  </si>
  <si>
    <t>绿色防控新农药、新材料、新技术试验示范</t>
  </si>
  <si>
    <t>新技术</t>
  </si>
  <si>
    <t>南陵县瑞金水稻种植家庭农场</t>
  </si>
  <si>
    <t>工山镇万安村</t>
  </si>
  <si>
    <t>方益敏</t>
  </si>
  <si>
    <t>50%氯虫苯甲酰胺种子包衣防控二化螟试验</t>
  </si>
  <si>
    <t>南陵县民丰水稻种植家庭农场</t>
  </si>
  <si>
    <t>三里镇上马村</t>
  </si>
  <si>
    <t>吴键</t>
  </si>
  <si>
    <t>稻杰桶混丙•苄防除水直播稻田杂草药效试验</t>
  </si>
  <si>
    <t>新农药</t>
  </si>
  <si>
    <t>南陵县家稼丰植保专业合作社</t>
  </si>
  <si>
    <t>弋江镇紫溪村</t>
  </si>
  <si>
    <t>梅杰</t>
  </si>
  <si>
    <t>“80亿孢子/毫升金龟子绿僵菌CQMa421
可分散油悬浮剂”防治水稻害虫</t>
  </si>
  <si>
    <t>三</t>
  </si>
  <si>
    <t>低位早熟再生稻高产技术攻关</t>
  </si>
  <si>
    <t>芜湖市星火农业实用技术研究所</t>
  </si>
  <si>
    <t>籍山镇新坝村</t>
  </si>
  <si>
    <t>程太平</t>
  </si>
  <si>
    <t>开展低位早熟再生稻高产攻关研究</t>
  </si>
  <si>
    <t>南陵县2022年水稻绿色高质高效行动项目万亩示范片拟扶持主体申报情况一览表</t>
  </si>
  <si>
    <t>万亩示范片</t>
  </si>
  <si>
    <t>籍山镇万亩示范片</t>
  </si>
  <si>
    <t>南陵县范家滩龙虾养殖专业合作社</t>
  </si>
  <si>
    <t>仓溪村</t>
  </si>
  <si>
    <t>吴保萍</t>
  </si>
  <si>
    <t>南陵县美海种养综合家庭农场</t>
  </si>
  <si>
    <t>仓溪村港湾</t>
  </si>
  <si>
    <t>潘美海</t>
  </si>
  <si>
    <t>南陵县养马滩种养综合家庭农场</t>
  </si>
  <si>
    <t>仓溪村土桥</t>
  </si>
  <si>
    <t>刘文斌</t>
  </si>
  <si>
    <t>南陵县王海宝种养综合家庭农场</t>
  </si>
  <si>
    <t>仓溪村高坝</t>
  </si>
  <si>
    <t>王海宝</t>
  </si>
  <si>
    <t>南陵县纪燕平种养综合家庭农场</t>
  </si>
  <si>
    <t>仓溪村下村</t>
  </si>
  <si>
    <t>纪燕平</t>
  </si>
  <si>
    <t>李明福</t>
  </si>
  <si>
    <t>仓溪村江村</t>
  </si>
  <si>
    <t>秦基玲</t>
  </si>
  <si>
    <t>仓溪村沿刘</t>
  </si>
  <si>
    <t>南陵县一条鱼农业有限公司</t>
  </si>
  <si>
    <t>仓溪张公渡</t>
  </si>
  <si>
    <t>谷浩</t>
  </si>
  <si>
    <t>洪启昌</t>
  </si>
  <si>
    <t>仓溪村三河</t>
  </si>
  <si>
    <t>南陵县溪源种养综合家庭农场</t>
  </si>
  <si>
    <t>仓溪村查村</t>
  </si>
  <si>
    <t>查柏平</t>
  </si>
  <si>
    <t>陈超</t>
  </si>
  <si>
    <t>仓溪村新民</t>
  </si>
  <si>
    <t>戴文化</t>
  </si>
  <si>
    <t>仓溪村联一</t>
  </si>
  <si>
    <t>戴俊</t>
  </si>
  <si>
    <t>仓溪村河湾</t>
  </si>
  <si>
    <t>徐正旺</t>
  </si>
  <si>
    <t>仓溪村墩上</t>
  </si>
  <si>
    <t>陈江林</t>
  </si>
  <si>
    <t>仓溪村张公渡</t>
  </si>
  <si>
    <t>戴生林</t>
  </si>
  <si>
    <t>魏福生</t>
  </si>
  <si>
    <t>孙翠芳</t>
  </si>
  <si>
    <t>黄金村程义组</t>
  </si>
  <si>
    <t>戴柏庭</t>
  </si>
  <si>
    <t>黄金村蒋塘组</t>
  </si>
  <si>
    <t>戴宁波</t>
  </si>
  <si>
    <t>黄金村上村组</t>
  </si>
  <si>
    <t>南陵县黄金生态水稻种植家庭农场</t>
  </si>
  <si>
    <t>黄金村</t>
  </si>
  <si>
    <t>戴元春</t>
  </si>
  <si>
    <t>陈利明</t>
  </si>
  <si>
    <t>界山村</t>
  </si>
  <si>
    <t>陈德真</t>
  </si>
  <si>
    <t>新建村陈村组</t>
  </si>
  <si>
    <t>刘金龙</t>
  </si>
  <si>
    <t>新建村刘村组</t>
  </si>
  <si>
    <t>南陵县董泽梅种养综合家庭农场</t>
  </si>
  <si>
    <t>三连村长乐村</t>
  </si>
  <si>
    <t>董泽梅</t>
  </si>
  <si>
    <t>陈代胜</t>
  </si>
  <si>
    <t>南陵县新坝水产养殖专业合作社</t>
  </si>
  <si>
    <t>新坝村</t>
  </si>
  <si>
    <t>孟长和</t>
  </si>
  <si>
    <t>陈胜利</t>
  </si>
  <si>
    <t>张万金</t>
  </si>
  <si>
    <t>芦塘村电站</t>
  </si>
  <si>
    <t>小计</t>
  </si>
  <si>
    <t>弋江镇新陶、紫溪、柿坝、东河、弋丰、钟塘、上洲等村万亩示范片项目</t>
  </si>
  <si>
    <t>南陵县弋江种植专业合作社</t>
  </si>
  <si>
    <t>新陶、紫溪</t>
  </si>
  <si>
    <t>胡宗宝</t>
  </si>
  <si>
    <t>南陵县金丰水稻种植专业合作社</t>
  </si>
  <si>
    <t>上洲</t>
  </si>
  <si>
    <t>李丰</t>
  </si>
  <si>
    <t>南陵县五千亩水稻种植专业合作社</t>
  </si>
  <si>
    <t>黄城</t>
  </si>
  <si>
    <t>陈洲强</t>
  </si>
  <si>
    <t>弋江镇五一、四连、中联、东河、柿坝、弋丰、钟塘等村万亩示范片项目</t>
  </si>
  <si>
    <t>芜湖青弋江种业有限公司</t>
  </si>
  <si>
    <t>柿坝、东河、
弋丰、钟塘</t>
  </si>
  <si>
    <t>汪根火</t>
  </si>
  <si>
    <t>南陵县王树林种养综合家庭农场</t>
  </si>
  <si>
    <t>王树林</t>
  </si>
  <si>
    <t>南陵县友英慧种养综合家庭农场</t>
  </si>
  <si>
    <t>王友</t>
  </si>
  <si>
    <t>南陵县李仁华种养综合家庭农场</t>
  </si>
  <si>
    <t>李仁华</t>
  </si>
  <si>
    <t>南陵县思钱水稻种植家庭农场</t>
  </si>
  <si>
    <t>俞思钱</t>
  </si>
  <si>
    <t>南陵县刘承林水稻种植家庭农场</t>
  </si>
  <si>
    <t>合义村</t>
  </si>
  <si>
    <t>刘承林</t>
  </si>
  <si>
    <t>刘小兵</t>
  </si>
  <si>
    <t>俞水</t>
  </si>
  <si>
    <t>中联村</t>
  </si>
  <si>
    <t>南陵县秦伟水稻种植家庭农场</t>
  </si>
  <si>
    <t>黄城村</t>
  </si>
  <si>
    <t>秦继友</t>
  </si>
  <si>
    <t>南陵县汪前生种养综合家庭农场</t>
  </si>
  <si>
    <t>汪前生</t>
  </si>
  <si>
    <t>俞友春</t>
  </si>
  <si>
    <t>南陵县祝革宝种养综合家庭农场</t>
  </si>
  <si>
    <t>祝革宝</t>
  </si>
  <si>
    <t>张宏先</t>
  </si>
  <si>
    <t>南陵县阮代兵种养综合家庭农场</t>
  </si>
  <si>
    <t>阮代兵</t>
  </si>
  <si>
    <t>阮小三</t>
  </si>
  <si>
    <t>南陵县吕开宝种养综合家庭农场</t>
  </si>
  <si>
    <t>吕开宝</t>
  </si>
  <si>
    <t>俞根金</t>
  </si>
  <si>
    <t>南陵县何昌胜种养综合家庭农场</t>
  </si>
  <si>
    <t>何昌胜</t>
  </si>
  <si>
    <t>俞三保</t>
  </si>
  <si>
    <t>汪光金</t>
  </si>
  <si>
    <t>南陵县金火水稻种植家庭农场</t>
  </si>
  <si>
    <t>紫溪村</t>
  </si>
  <si>
    <t>汪金火</t>
  </si>
  <si>
    <t>南陵县炳旺水稻种植家庭农场</t>
  </si>
  <si>
    <t>王炳旺</t>
  </si>
  <si>
    <t>谈友福</t>
  </si>
  <si>
    <t>南陵县吴怀库水稻种植家庭农场</t>
  </si>
  <si>
    <t>吴怀库</t>
  </si>
  <si>
    <t>四</t>
  </si>
  <si>
    <t>许镇镇205国道沿线万亩示范片</t>
  </si>
  <si>
    <t>南陵县明伟水稻种植专业合作社</t>
  </si>
  <si>
    <t>文阁村章溪、达张等</t>
  </si>
  <si>
    <t>刘云兰</t>
  </si>
  <si>
    <t>秦根桃</t>
  </si>
  <si>
    <t>文阁孟庄</t>
  </si>
  <si>
    <t>南陵县秦黑安水稻种植家庭农场</t>
  </si>
  <si>
    <t>秦黑安</t>
  </si>
  <si>
    <t>秦田好</t>
  </si>
  <si>
    <t>奎湖村后叶、王兴等</t>
  </si>
  <si>
    <t>秦配根</t>
  </si>
  <si>
    <t>奎湖村八方何</t>
  </si>
  <si>
    <t>秦正海</t>
  </si>
  <si>
    <t>奎湖村高屋基</t>
  </si>
  <si>
    <t>何宏道</t>
  </si>
  <si>
    <t>高桥秋口</t>
  </si>
  <si>
    <t>何胜秀</t>
  </si>
  <si>
    <t>高桥戴前周刘</t>
  </si>
  <si>
    <t>张家玉</t>
  </si>
  <si>
    <t>黄塘村</t>
  </si>
  <si>
    <t>南陵县戴非州种养综合家庭农场</t>
  </si>
  <si>
    <t>黄塘王家墩</t>
  </si>
  <si>
    <t>戴非州</t>
  </si>
  <si>
    <t>南陵县小正水稻种植家庭农场</t>
  </si>
  <si>
    <t>池湖村丁坝</t>
  </si>
  <si>
    <t>叶小正</t>
  </si>
  <si>
    <t>南陵县王祥松水稻种植家庭农场</t>
  </si>
  <si>
    <t>池湖村大村许等</t>
  </si>
  <si>
    <t>王祥松</t>
  </si>
  <si>
    <t>俞昌彪</t>
  </si>
  <si>
    <t>池湖村大村许</t>
  </si>
  <si>
    <t>南陵县小村许水稻种植家庭农场</t>
  </si>
  <si>
    <t>许长明</t>
  </si>
  <si>
    <t>南陵县许金根水稻种植家庭农场</t>
  </si>
  <si>
    <t>池湖村七都何</t>
  </si>
  <si>
    <t>许金根</t>
  </si>
  <si>
    <t>南陵县何小牛水稻种植家庭农场</t>
  </si>
  <si>
    <t>龙潭周村新屋</t>
  </si>
  <si>
    <t>何小牛</t>
  </si>
  <si>
    <t>南陵县何绪堂水稻种植家庭农场</t>
  </si>
  <si>
    <t>龙潭安村</t>
  </si>
  <si>
    <t>何绪堂</t>
  </si>
  <si>
    <t>陶小五</t>
  </si>
  <si>
    <t>龙潭中心冯村</t>
  </si>
  <si>
    <t>南陵县王永凤水稻种植家庭农场</t>
  </si>
  <si>
    <t>龙潭中心等</t>
  </si>
  <si>
    <t>王永凤</t>
  </si>
  <si>
    <t>梅树春</t>
  </si>
  <si>
    <t>仙坊仙酒长青陶庄</t>
  </si>
  <si>
    <t>南陵县袁禾农业生产专业合作社</t>
  </si>
  <si>
    <t>仙坊刘村</t>
  </si>
  <si>
    <t>励平</t>
  </si>
  <si>
    <t>南陵县昌达种养综合家庭农场</t>
  </si>
  <si>
    <t>仙坊三甲</t>
  </si>
  <si>
    <t>汪昌和</t>
  </si>
  <si>
    <t>南陵县李虎报水稻种植家庭农场</t>
  </si>
  <si>
    <t>仙坊三甲五房</t>
  </si>
  <si>
    <t>李虎报</t>
  </si>
  <si>
    <t>南陵县蒋淑水稻种植家庭农场</t>
  </si>
  <si>
    <t>蒋淑彪</t>
  </si>
  <si>
    <t>南陵县陈忠云水稻种植家庭农场</t>
  </si>
  <si>
    <t>陈忠云</t>
  </si>
  <si>
    <t>方根宝</t>
  </si>
  <si>
    <t>五</t>
  </si>
  <si>
    <t>许镇镇三荻路沿线万亩示范片</t>
  </si>
  <si>
    <t>王国胜</t>
  </si>
  <si>
    <t>清城村王郭</t>
  </si>
  <si>
    <t>南陵县孔得水水稻种植家庭农场</t>
  </si>
  <si>
    <t>清城村先锋</t>
  </si>
  <si>
    <t>孔得水</t>
  </si>
  <si>
    <t>王启照</t>
  </si>
  <si>
    <t>南陵县邓玉林水稻种植家庭农场</t>
  </si>
  <si>
    <t>丁塘村邓村</t>
  </si>
  <si>
    <t>邓玉林</t>
  </si>
  <si>
    <t>南陵县邓森林水稻种植家庭农场</t>
  </si>
  <si>
    <t>星火村</t>
  </si>
  <si>
    <t>邓森林</t>
  </si>
  <si>
    <t>南陵县郭温好水稻种植家庭农场</t>
  </si>
  <si>
    <t>星火村东郭</t>
  </si>
  <si>
    <t>郭温好</t>
  </si>
  <si>
    <t>南陵县邓先山水稻种植家庭农场</t>
  </si>
  <si>
    <t>星火村西庄</t>
  </si>
  <si>
    <t>邓先山</t>
  </si>
  <si>
    <t>南陵县日宝种养综合家庭农场</t>
  </si>
  <si>
    <t>星火村刘村等</t>
  </si>
  <si>
    <t>刘日宝</t>
  </si>
  <si>
    <t>南陵县倪福正种养综合家庭农场</t>
  </si>
  <si>
    <t>新渭黄墓等</t>
  </si>
  <si>
    <t>倪福正</t>
  </si>
  <si>
    <t>芜湖沐瑶瑶水稻种植家庭农场</t>
  </si>
  <si>
    <t>许镇村董村</t>
  </si>
  <si>
    <t>叶彦伟</t>
  </si>
  <si>
    <t>芜湖沐俊道水稻种植家庭农场</t>
  </si>
  <si>
    <t>沐俊道</t>
  </si>
  <si>
    <t>裴宝东</t>
  </si>
  <si>
    <t>东联村</t>
  </si>
  <si>
    <t>汪来水</t>
  </si>
  <si>
    <t>南陵县玉子种养综合家庭农场</t>
  </si>
  <si>
    <t>东联村东陶</t>
  </si>
  <si>
    <t>林玉宝</t>
  </si>
  <si>
    <t>朱光红</t>
  </si>
  <si>
    <t>万立华</t>
  </si>
  <si>
    <t>杨高红</t>
  </si>
  <si>
    <t>长青村马村</t>
  </si>
  <si>
    <t>南陵县许红种养综合家庭农场</t>
  </si>
  <si>
    <t>民一村许村</t>
  </si>
  <si>
    <t>许红</t>
  </si>
  <si>
    <t>南陵县曹尤职种养综合家庭农场</t>
  </si>
  <si>
    <t>民一村</t>
  </si>
  <si>
    <t>曹尤职</t>
  </si>
  <si>
    <t>南陵县新银水稻种植家庭农场</t>
  </si>
  <si>
    <t>东三村</t>
  </si>
  <si>
    <t>赵新银</t>
  </si>
  <si>
    <t>南陵县李修好水稻种植家庭农场</t>
  </si>
  <si>
    <t>东三村东河陶</t>
  </si>
  <si>
    <t>李修好</t>
  </si>
  <si>
    <t>南陵县海兰种养综合家庭农场</t>
  </si>
  <si>
    <t>朱希海</t>
  </si>
  <si>
    <t>南陵县益民水稻种植家庭农场</t>
  </si>
  <si>
    <t>民合村</t>
  </si>
  <si>
    <t>朱国农</t>
  </si>
  <si>
    <t>朱三宝</t>
  </si>
  <si>
    <t>民合村龙西龙东等</t>
  </si>
  <si>
    <t>南陵县朱小海种养综合家庭农场</t>
  </si>
  <si>
    <t>池湖村江沿</t>
  </si>
  <si>
    <t>朱小海</t>
  </si>
  <si>
    <t>俞青水</t>
  </si>
  <si>
    <t>池湖村下坝</t>
  </si>
  <si>
    <t>王亚琴</t>
  </si>
  <si>
    <t>北斗村</t>
  </si>
  <si>
    <t>何祥虎</t>
  </si>
  <si>
    <t>华林村</t>
  </si>
  <si>
    <t>南陵县志明种养综合家庭农场</t>
  </si>
  <si>
    <t>华林下新周</t>
  </si>
  <si>
    <t>周志明</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</si>
</sst>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 numFmtId="178" formatCode="#,##0_ "/>
    <numFmt numFmtId="179" formatCode="#,##0.00_ "/>
    <numFmt numFmtId="180" formatCode="0.000_ "/>
  </numFmts>
  <fonts count="38">
    <font>
      <sz val="11"/>
      <color theme="1"/>
      <name val="宋体"/>
      <charset val="134"/>
      <scheme val="minor"/>
    </font>
    <font>
      <sz val="10"/>
      <name val="宋体"/>
      <charset val="134"/>
    </font>
    <font>
      <b/>
      <sz val="10"/>
      <name val="宋体"/>
      <charset val="134"/>
    </font>
    <font>
      <sz val="10"/>
      <color indexed="10"/>
      <name val="宋体"/>
      <charset val="134"/>
    </font>
    <font>
      <b/>
      <sz val="18"/>
      <name val="宋体"/>
      <charset val="134"/>
    </font>
    <font>
      <sz val="10"/>
      <color theme="1"/>
      <name val="宋体"/>
      <charset val="134"/>
    </font>
    <font>
      <b/>
      <sz val="10"/>
      <color theme="1"/>
      <name val="宋体"/>
      <charset val="134"/>
    </font>
    <font>
      <sz val="10"/>
      <color theme="1"/>
      <name val="宋体"/>
      <charset val="134"/>
      <scheme val="minor"/>
    </font>
    <font>
      <sz val="10"/>
      <color indexed="8"/>
      <name val="宋体"/>
      <charset val="134"/>
    </font>
    <font>
      <sz val="10"/>
      <name val="宋体"/>
      <charset val="134"/>
      <scheme val="minor"/>
    </font>
    <font>
      <b/>
      <sz val="10"/>
      <color indexed="8"/>
      <name val="宋体"/>
      <charset val="134"/>
    </font>
    <font>
      <b/>
      <sz val="10"/>
      <name val="宋体"/>
      <charset val="134"/>
      <scheme val="minor"/>
    </font>
    <font>
      <b/>
      <sz val="12"/>
      <name val="宋体"/>
      <charset val="134"/>
    </font>
    <font>
      <b/>
      <sz val="12"/>
      <color indexed="10"/>
      <name val="宋体"/>
      <charset val="134"/>
    </font>
    <font>
      <sz val="12"/>
      <name val="宋体"/>
      <charset val="134"/>
    </font>
    <font>
      <b/>
      <sz val="20"/>
      <name val="宋体"/>
      <charset val="134"/>
    </font>
    <font>
      <sz val="10"/>
      <color theme="1"/>
      <name val="宋体"/>
      <charset val="134"/>
      <scheme val="major"/>
    </font>
    <font>
      <sz val="10"/>
      <name val="宋体"/>
      <charset val="134"/>
      <scheme val="major"/>
    </font>
    <font>
      <b/>
      <sz val="10"/>
      <name val="宋体"/>
      <charset val="134"/>
      <scheme val="maj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9" fillId="2" borderId="0" applyNumberFormat="0" applyBorder="0" applyAlignment="0" applyProtection="0">
      <alignment vertical="center"/>
    </xf>
    <xf numFmtId="0" fontId="20"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4" borderId="0" applyNumberFormat="0" applyBorder="0" applyAlignment="0" applyProtection="0">
      <alignment vertical="center"/>
    </xf>
    <xf numFmtId="0" fontId="21" fillId="5" borderId="0" applyNumberFormat="0" applyBorder="0" applyAlignment="0" applyProtection="0">
      <alignment vertical="center"/>
    </xf>
    <xf numFmtId="43" fontId="0" fillId="0" borderId="0" applyFont="0" applyFill="0" applyBorder="0" applyAlignment="0" applyProtection="0">
      <alignment vertical="center"/>
    </xf>
    <xf numFmtId="0" fontId="22" fillId="6"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7" borderId="7" applyNumberFormat="0" applyFont="0" applyAlignment="0" applyProtection="0">
      <alignment vertical="center"/>
    </xf>
    <xf numFmtId="0" fontId="22" fillId="8"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8" applyNumberFormat="0" applyFill="0" applyAlignment="0" applyProtection="0">
      <alignment vertical="center"/>
    </xf>
    <xf numFmtId="0" fontId="0" fillId="0" borderId="0"/>
    <xf numFmtId="0" fontId="30" fillId="0" borderId="8" applyNumberFormat="0" applyFill="0" applyAlignment="0" applyProtection="0">
      <alignment vertical="center"/>
    </xf>
    <xf numFmtId="0" fontId="22" fillId="9" borderId="0" applyNumberFormat="0" applyBorder="0" applyAlignment="0" applyProtection="0">
      <alignment vertical="center"/>
    </xf>
    <xf numFmtId="0" fontId="25" fillId="0" borderId="9" applyNumberFormat="0" applyFill="0" applyAlignment="0" applyProtection="0">
      <alignment vertical="center"/>
    </xf>
    <xf numFmtId="0" fontId="22" fillId="10" borderId="0" applyNumberFormat="0" applyBorder="0" applyAlignment="0" applyProtection="0">
      <alignment vertical="center"/>
    </xf>
    <xf numFmtId="0" fontId="31" fillId="11" borderId="10" applyNumberFormat="0" applyAlignment="0" applyProtection="0">
      <alignment vertical="center"/>
    </xf>
    <xf numFmtId="0" fontId="32" fillId="11" borderId="6" applyNumberFormat="0" applyAlignment="0" applyProtection="0">
      <alignment vertical="center"/>
    </xf>
    <xf numFmtId="0" fontId="33" fillId="12" borderId="11" applyNumberFormat="0" applyAlignment="0" applyProtection="0">
      <alignment vertical="center"/>
    </xf>
    <xf numFmtId="0" fontId="19" fillId="13" borderId="0" applyNumberFormat="0" applyBorder="0" applyAlignment="0" applyProtection="0">
      <alignment vertical="center"/>
    </xf>
    <xf numFmtId="0" fontId="22" fillId="14" borderId="0" applyNumberFormat="0" applyBorder="0" applyAlignment="0" applyProtection="0">
      <alignment vertical="center"/>
    </xf>
    <xf numFmtId="0" fontId="34" fillId="0" borderId="12" applyNumberFormat="0" applyFill="0" applyAlignment="0" applyProtection="0">
      <alignment vertical="center"/>
    </xf>
    <xf numFmtId="0" fontId="35" fillId="0" borderId="13" applyNumberFormat="0" applyFill="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19" fillId="17" borderId="0" applyNumberFormat="0" applyBorder="0" applyAlignment="0" applyProtection="0">
      <alignment vertical="center"/>
    </xf>
    <xf numFmtId="0" fontId="22"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22" fillId="27" borderId="0" applyNumberFormat="0" applyBorder="0" applyAlignment="0" applyProtection="0">
      <alignment vertical="center"/>
    </xf>
    <xf numFmtId="0" fontId="19"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19" fillId="31" borderId="0" applyNumberFormat="0" applyBorder="0" applyAlignment="0" applyProtection="0">
      <alignment vertical="center"/>
    </xf>
    <xf numFmtId="0" fontId="22" fillId="32" borderId="0" applyNumberFormat="0" applyBorder="0" applyAlignment="0" applyProtection="0">
      <alignment vertical="center"/>
    </xf>
    <xf numFmtId="0" fontId="0" fillId="0" borderId="0">
      <alignment vertical="center"/>
    </xf>
    <xf numFmtId="0" fontId="0" fillId="0" borderId="0">
      <alignment vertical="center"/>
    </xf>
  </cellStyleXfs>
  <cellXfs count="87">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0" fontId="3" fillId="0" borderId="0" xfId="0" applyFont="1" applyFill="1" applyAlignment="1">
      <alignment vertical="center" wrapText="1"/>
    </xf>
    <xf numFmtId="0" fontId="2"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NumberFormat="1"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NumberFormat="1" applyFont="1" applyFill="1" applyAlignment="1">
      <alignment horizontal="center" vertical="center" wrapText="1"/>
    </xf>
    <xf numFmtId="0" fontId="1" fillId="0" borderId="1"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5" fillId="0" borderId="1" xfId="20" applyFont="1" applyFill="1" applyBorder="1" applyAlignment="1">
      <alignment horizontal="center" vertical="center" wrapText="1"/>
    </xf>
    <xf numFmtId="0" fontId="5" fillId="0" borderId="1" xfId="50"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0" fontId="5" fillId="0" borderId="1" xfId="5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1"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1"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7" fillId="0" borderId="1" xfId="0" applyFont="1" applyBorder="1" applyAlignment="1">
      <alignment horizontal="center" vertical="center"/>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xf>
    <xf numFmtId="177" fontId="11" fillId="0" borderId="1" xfId="0" applyNumberFormat="1" applyFont="1" applyFill="1" applyBorder="1" applyAlignment="1">
      <alignment horizontal="center" vertical="center"/>
    </xf>
    <xf numFmtId="179" fontId="9" fillId="0" borderId="1" xfId="11" applyNumberFormat="1" applyFont="1" applyFill="1" applyBorder="1" applyAlignment="1">
      <alignment horizontal="center" vertical="center"/>
    </xf>
    <xf numFmtId="0" fontId="12" fillId="0" borderId="0" xfId="0" applyFont="1" applyFill="1" applyBorder="1" applyAlignment="1">
      <alignment vertical="center" wrapText="1"/>
    </xf>
    <xf numFmtId="0" fontId="13" fillId="0" borderId="0" xfId="0" applyFont="1" applyFill="1" applyBorder="1" applyAlignment="1">
      <alignment vertical="center" wrapText="1"/>
    </xf>
    <xf numFmtId="0" fontId="14" fillId="0" borderId="0" xfId="0" applyFont="1" applyFill="1" applyBorder="1" applyAlignment="1">
      <alignment horizontal="center" vertical="center" wrapText="1"/>
    </xf>
    <xf numFmtId="0" fontId="14" fillId="0" borderId="0" xfId="0" applyFont="1" applyFill="1" applyBorder="1" applyAlignment="1">
      <alignment vertical="center" wrapText="1"/>
    </xf>
    <xf numFmtId="0" fontId="14" fillId="0" borderId="0" xfId="0" applyFont="1" applyFill="1" applyBorder="1" applyAlignment="1">
      <alignment vertical="center"/>
    </xf>
    <xf numFmtId="0" fontId="4"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xf>
    <xf numFmtId="0" fontId="12"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5" fillId="0" borderId="1" xfId="0" applyFont="1" applyBorder="1" applyAlignment="1">
      <alignment horizontal="center" vertical="center"/>
    </xf>
    <xf numFmtId="0" fontId="1" fillId="0" borderId="1" xfId="0" applyFont="1" applyFill="1" applyBorder="1" applyAlignment="1">
      <alignment horizontal="center" vertical="center"/>
    </xf>
    <xf numFmtId="0" fontId="12"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vertical="center"/>
    </xf>
    <xf numFmtId="0" fontId="12" fillId="0" borderId="1" xfId="0" applyFont="1" applyFill="1" applyBorder="1" applyAlignment="1">
      <alignment horizontal="center" vertical="center" wrapText="1"/>
    </xf>
    <xf numFmtId="0" fontId="6" fillId="0" borderId="1" xfId="0" applyFont="1" applyBorder="1" applyAlignment="1">
      <alignment horizontal="center" vertical="center"/>
    </xf>
    <xf numFmtId="180" fontId="16" fillId="0" borderId="1" xfId="0" applyNumberFormat="1" applyFont="1" applyFill="1" applyBorder="1" applyAlignment="1">
      <alignment horizontal="center" vertical="center"/>
    </xf>
    <xf numFmtId="180" fontId="18" fillId="0" borderId="1" xfId="0" applyNumberFormat="1" applyFont="1" applyFill="1" applyBorder="1" applyAlignment="1">
      <alignment horizontal="center" vertical="center"/>
    </xf>
    <xf numFmtId="0" fontId="5" fillId="0" borderId="4" xfId="0"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19" xfId="50"/>
    <cellStyle name="常规 13"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6"/>
  <sheetViews>
    <sheetView tabSelected="1" topLeftCell="A34" workbookViewId="0">
      <selection activeCell="B3" sqref="B3:B40"/>
    </sheetView>
  </sheetViews>
  <sheetFormatPr defaultColWidth="9" defaultRowHeight="14.25"/>
  <cols>
    <col min="1" max="1" width="5" style="53" customWidth="1"/>
    <col min="2" max="2" width="10" style="53" customWidth="1"/>
    <col min="3" max="3" width="14.375" style="53" customWidth="1"/>
    <col min="4" max="4" width="15.625" style="53" customWidth="1"/>
    <col min="5" max="5" width="11.5" style="53" customWidth="1"/>
    <col min="6" max="6" width="8.625" style="53" customWidth="1"/>
    <col min="7" max="7" width="37.5" style="53" customWidth="1"/>
    <col min="8" max="8" width="13.25" style="53" customWidth="1"/>
    <col min="9" max="9" width="8.5" style="53" customWidth="1"/>
    <col min="10" max="10" width="9.625" style="54" customWidth="1"/>
    <col min="11" max="254" width="9" style="54"/>
    <col min="255" max="16383" width="9" style="55"/>
  </cols>
  <sheetData>
    <row r="1" ht="22.5" spans="1:10">
      <c r="A1" s="56" t="s">
        <v>0</v>
      </c>
      <c r="B1" s="57"/>
      <c r="C1" s="57"/>
      <c r="D1" s="57"/>
      <c r="E1" s="57"/>
      <c r="F1" s="57"/>
      <c r="G1" s="57"/>
      <c r="H1" s="57"/>
      <c r="I1" s="57"/>
      <c r="J1" s="57"/>
    </row>
    <row r="2" s="51" customFormat="1" ht="24" spans="1:10">
      <c r="A2" s="24" t="s">
        <v>1</v>
      </c>
      <c r="B2" s="24" t="s">
        <v>2</v>
      </c>
      <c r="C2" s="24" t="s">
        <v>3</v>
      </c>
      <c r="D2" s="24" t="s">
        <v>4</v>
      </c>
      <c r="E2" s="24" t="s">
        <v>5</v>
      </c>
      <c r="F2" s="24" t="s">
        <v>6</v>
      </c>
      <c r="G2" s="24" t="s">
        <v>7</v>
      </c>
      <c r="H2" s="24" t="s">
        <v>8</v>
      </c>
      <c r="I2" s="24" t="s">
        <v>9</v>
      </c>
      <c r="J2" s="24" t="s">
        <v>10</v>
      </c>
    </row>
    <row r="3" s="52" customFormat="1" ht="24" spans="1:10">
      <c r="A3" s="58" t="s">
        <v>11</v>
      </c>
      <c r="B3" s="59" t="s">
        <v>12</v>
      </c>
      <c r="C3" s="60" t="s">
        <v>13</v>
      </c>
      <c r="D3" s="61" t="s">
        <v>14</v>
      </c>
      <c r="E3" s="60" t="s">
        <v>15</v>
      </c>
      <c r="F3" s="60" t="s">
        <v>16</v>
      </c>
      <c r="G3" s="37" t="s">
        <v>17</v>
      </c>
      <c r="H3" s="62">
        <v>760</v>
      </c>
      <c r="I3" s="62">
        <v>8.5</v>
      </c>
      <c r="J3" s="84">
        <f>H3*50/10000</f>
        <v>3.8</v>
      </c>
    </row>
    <row r="4" s="51" customFormat="1" spans="1:10">
      <c r="A4" s="63"/>
      <c r="B4" s="64"/>
      <c r="C4" s="60"/>
      <c r="D4" s="60" t="s">
        <v>18</v>
      </c>
      <c r="E4" s="60" t="s">
        <v>15</v>
      </c>
      <c r="F4" s="60" t="s">
        <v>18</v>
      </c>
      <c r="G4" s="37" t="s">
        <v>17</v>
      </c>
      <c r="H4" s="62">
        <v>260</v>
      </c>
      <c r="I4" s="62">
        <v>3.5</v>
      </c>
      <c r="J4" s="84">
        <f t="shared" ref="J4:J40" si="0">H4*50/10000</f>
        <v>1.3</v>
      </c>
    </row>
    <row r="5" s="51" customFormat="1" ht="24" spans="1:10">
      <c r="A5" s="63"/>
      <c r="B5" s="64"/>
      <c r="C5" s="60" t="s">
        <v>19</v>
      </c>
      <c r="D5" s="61" t="s">
        <v>20</v>
      </c>
      <c r="E5" s="60" t="s">
        <v>21</v>
      </c>
      <c r="F5" s="60" t="s">
        <v>22</v>
      </c>
      <c r="G5" s="37" t="s">
        <v>17</v>
      </c>
      <c r="H5" s="62">
        <v>1236</v>
      </c>
      <c r="I5" s="62">
        <v>12</v>
      </c>
      <c r="J5" s="84">
        <f t="shared" si="0"/>
        <v>6.18</v>
      </c>
    </row>
    <row r="6" s="51" customFormat="1" ht="24" spans="1:10">
      <c r="A6" s="63"/>
      <c r="B6" s="64"/>
      <c r="C6" s="60" t="s">
        <v>23</v>
      </c>
      <c r="D6" s="65" t="s">
        <v>24</v>
      </c>
      <c r="E6" s="60" t="s">
        <v>25</v>
      </c>
      <c r="F6" s="66" t="s">
        <v>26</v>
      </c>
      <c r="G6" s="37" t="s">
        <v>17</v>
      </c>
      <c r="H6" s="62">
        <v>1420</v>
      </c>
      <c r="I6" s="62">
        <v>15</v>
      </c>
      <c r="J6" s="84">
        <f t="shared" si="0"/>
        <v>7.1</v>
      </c>
    </row>
    <row r="7" s="51" customFormat="1" ht="24" spans="1:13">
      <c r="A7" s="63"/>
      <c r="B7" s="64"/>
      <c r="C7" s="67" t="s">
        <v>27</v>
      </c>
      <c r="D7" s="68" t="s">
        <v>28</v>
      </c>
      <c r="E7" s="68" t="s">
        <v>29</v>
      </c>
      <c r="F7" s="68" t="s">
        <v>30</v>
      </c>
      <c r="G7" s="37" t="s">
        <v>17</v>
      </c>
      <c r="H7" s="68">
        <v>200</v>
      </c>
      <c r="I7" s="68">
        <v>3.8</v>
      </c>
      <c r="J7" s="84">
        <f t="shared" si="0"/>
        <v>1</v>
      </c>
      <c r="M7" s="51" t="s">
        <v>31</v>
      </c>
    </row>
    <row r="8" s="51" customFormat="1" ht="24" spans="1:10">
      <c r="A8" s="63"/>
      <c r="B8" s="64"/>
      <c r="C8" s="69"/>
      <c r="D8" s="68" t="s">
        <v>32</v>
      </c>
      <c r="E8" s="68" t="s">
        <v>33</v>
      </c>
      <c r="F8" s="68" t="s">
        <v>34</v>
      </c>
      <c r="G8" s="37" t="s">
        <v>17</v>
      </c>
      <c r="H8" s="68">
        <v>218</v>
      </c>
      <c r="I8" s="68">
        <v>2.5</v>
      </c>
      <c r="J8" s="84">
        <f t="shared" si="0"/>
        <v>1.09</v>
      </c>
    </row>
    <row r="9" s="51" customFormat="1" ht="24" spans="1:10">
      <c r="A9" s="63"/>
      <c r="B9" s="64"/>
      <c r="C9" s="70"/>
      <c r="D9" s="68" t="s">
        <v>35</v>
      </c>
      <c r="E9" s="68" t="s">
        <v>36</v>
      </c>
      <c r="F9" s="71" t="s">
        <v>37</v>
      </c>
      <c r="G9" s="37" t="s">
        <v>17</v>
      </c>
      <c r="H9" s="68">
        <v>640</v>
      </c>
      <c r="I9" s="68">
        <v>7</v>
      </c>
      <c r="J9" s="84">
        <f t="shared" si="0"/>
        <v>3.2</v>
      </c>
    </row>
    <row r="10" s="51" customFormat="1" ht="24" spans="1:10">
      <c r="A10" s="63"/>
      <c r="B10" s="64"/>
      <c r="C10" s="69" t="s">
        <v>38</v>
      </c>
      <c r="D10" s="68" t="s">
        <v>39</v>
      </c>
      <c r="E10" s="68" t="s">
        <v>40</v>
      </c>
      <c r="F10" s="68" t="s">
        <v>41</v>
      </c>
      <c r="G10" s="37" t="s">
        <v>17</v>
      </c>
      <c r="H10" s="68">
        <v>1060</v>
      </c>
      <c r="I10" s="68">
        <v>10.65</v>
      </c>
      <c r="J10" s="84">
        <f t="shared" si="0"/>
        <v>5.3</v>
      </c>
    </row>
    <row r="11" s="51" customFormat="1" ht="24" spans="1:10">
      <c r="A11" s="63"/>
      <c r="B11" s="64"/>
      <c r="C11" s="70"/>
      <c r="D11" s="68" t="s">
        <v>42</v>
      </c>
      <c r="E11" s="68" t="s">
        <v>43</v>
      </c>
      <c r="F11" s="68" t="s">
        <v>44</v>
      </c>
      <c r="G11" s="37" t="s">
        <v>17</v>
      </c>
      <c r="H11" s="68">
        <v>500</v>
      </c>
      <c r="I11" s="68">
        <v>6</v>
      </c>
      <c r="J11" s="84">
        <f t="shared" si="0"/>
        <v>2.5</v>
      </c>
    </row>
    <row r="12" s="51" customFormat="1" ht="24" spans="1:10">
      <c r="A12" s="63"/>
      <c r="B12" s="64"/>
      <c r="C12" s="68" t="s">
        <v>45</v>
      </c>
      <c r="D12" s="68" t="s">
        <v>46</v>
      </c>
      <c r="E12" s="68" t="s">
        <v>47</v>
      </c>
      <c r="F12" s="68" t="s">
        <v>48</v>
      </c>
      <c r="G12" s="37" t="s">
        <v>17</v>
      </c>
      <c r="H12" s="68">
        <v>1002</v>
      </c>
      <c r="I12" s="68">
        <v>10.7</v>
      </c>
      <c r="J12" s="84">
        <f t="shared" si="0"/>
        <v>5.01</v>
      </c>
    </row>
    <row r="13" s="51" customFormat="1" ht="24" spans="1:10">
      <c r="A13" s="63"/>
      <c r="B13" s="64"/>
      <c r="C13" s="69" t="s">
        <v>49</v>
      </c>
      <c r="D13" s="68" t="s">
        <v>50</v>
      </c>
      <c r="E13" s="71" t="s">
        <v>51</v>
      </c>
      <c r="F13" s="71" t="s">
        <v>52</v>
      </c>
      <c r="G13" s="37" t="s">
        <v>17</v>
      </c>
      <c r="H13" s="71">
        <v>780</v>
      </c>
      <c r="I13" s="71">
        <v>9</v>
      </c>
      <c r="J13" s="84">
        <f t="shared" si="0"/>
        <v>3.9</v>
      </c>
    </row>
    <row r="14" s="51" customFormat="1" spans="1:10">
      <c r="A14" s="63"/>
      <c r="B14" s="64"/>
      <c r="C14" s="69"/>
      <c r="D14" s="71" t="s">
        <v>53</v>
      </c>
      <c r="E14" s="71" t="s">
        <v>54</v>
      </c>
      <c r="F14" s="71" t="s">
        <v>53</v>
      </c>
      <c r="G14" s="37" t="s">
        <v>17</v>
      </c>
      <c r="H14" s="71">
        <v>197</v>
      </c>
      <c r="I14" s="71">
        <v>2.12</v>
      </c>
      <c r="J14" s="84">
        <f t="shared" si="0"/>
        <v>0.985</v>
      </c>
    </row>
    <row r="15" s="51" customFormat="1" spans="1:10">
      <c r="A15" s="63"/>
      <c r="B15" s="64"/>
      <c r="C15" s="69"/>
      <c r="D15" s="71" t="s">
        <v>55</v>
      </c>
      <c r="E15" s="71" t="s">
        <v>54</v>
      </c>
      <c r="F15" s="71" t="s">
        <v>55</v>
      </c>
      <c r="G15" s="37" t="s">
        <v>17</v>
      </c>
      <c r="H15" s="71">
        <v>105</v>
      </c>
      <c r="I15" s="71">
        <v>1.51</v>
      </c>
      <c r="J15" s="84">
        <f t="shared" si="0"/>
        <v>0.525</v>
      </c>
    </row>
    <row r="16" s="51" customFormat="1" ht="24" spans="1:10">
      <c r="A16" s="63"/>
      <c r="B16" s="64"/>
      <c r="C16" s="70"/>
      <c r="D16" s="68" t="s">
        <v>56</v>
      </c>
      <c r="E16" s="71" t="s">
        <v>57</v>
      </c>
      <c r="F16" s="71" t="s">
        <v>58</v>
      </c>
      <c r="G16" s="37" t="s">
        <v>17</v>
      </c>
      <c r="H16" s="71">
        <v>349</v>
      </c>
      <c r="I16" s="71">
        <v>3.5</v>
      </c>
      <c r="J16" s="84">
        <f t="shared" si="0"/>
        <v>1.745</v>
      </c>
    </row>
    <row r="17" s="51" customFormat="1" ht="24" spans="1:10">
      <c r="A17" s="63"/>
      <c r="B17" s="64"/>
      <c r="C17" s="69" t="s">
        <v>59</v>
      </c>
      <c r="D17" s="68" t="s">
        <v>60</v>
      </c>
      <c r="E17" s="71" t="s">
        <v>61</v>
      </c>
      <c r="F17" s="71" t="s">
        <v>62</v>
      </c>
      <c r="G17" s="37" t="s">
        <v>17</v>
      </c>
      <c r="H17" s="71">
        <v>155</v>
      </c>
      <c r="I17" s="71">
        <v>1.83</v>
      </c>
      <c r="J17" s="84">
        <f t="shared" si="0"/>
        <v>0.775</v>
      </c>
    </row>
    <row r="18" s="51" customFormat="1" spans="1:10">
      <c r="A18" s="63"/>
      <c r="B18" s="64"/>
      <c r="C18" s="69"/>
      <c r="D18" s="71" t="s">
        <v>63</v>
      </c>
      <c r="E18" s="71" t="s">
        <v>64</v>
      </c>
      <c r="F18" s="71" t="s">
        <v>63</v>
      </c>
      <c r="G18" s="37" t="s">
        <v>17</v>
      </c>
      <c r="H18" s="71">
        <v>406</v>
      </c>
      <c r="I18" s="71">
        <v>4.42</v>
      </c>
      <c r="J18" s="84">
        <f t="shared" si="0"/>
        <v>2.03</v>
      </c>
    </row>
    <row r="19" s="51" customFormat="1" ht="24" spans="1:10">
      <c r="A19" s="63"/>
      <c r="B19" s="64"/>
      <c r="C19" s="69"/>
      <c r="D19" s="68" t="s">
        <v>65</v>
      </c>
      <c r="E19" s="71" t="s">
        <v>66</v>
      </c>
      <c r="F19" s="71" t="s">
        <v>67</v>
      </c>
      <c r="G19" s="37" t="s">
        <v>17</v>
      </c>
      <c r="H19" s="71">
        <v>259</v>
      </c>
      <c r="I19" s="71">
        <v>3</v>
      </c>
      <c r="J19" s="84">
        <f t="shared" si="0"/>
        <v>1.295</v>
      </c>
    </row>
    <row r="20" s="51" customFormat="1" spans="1:10">
      <c r="A20" s="63"/>
      <c r="B20" s="64"/>
      <c r="C20" s="70"/>
      <c r="D20" s="71" t="s">
        <v>68</v>
      </c>
      <c r="E20" s="71" t="s">
        <v>69</v>
      </c>
      <c r="F20" s="71" t="s">
        <v>68</v>
      </c>
      <c r="G20" s="37" t="s">
        <v>17</v>
      </c>
      <c r="H20" s="71">
        <v>373</v>
      </c>
      <c r="I20" s="71">
        <v>3.79</v>
      </c>
      <c r="J20" s="84">
        <f t="shared" si="0"/>
        <v>1.865</v>
      </c>
    </row>
    <row r="21" s="51" customFormat="1" ht="36" spans="1:10">
      <c r="A21" s="63"/>
      <c r="B21" s="64"/>
      <c r="C21" s="70" t="s">
        <v>70</v>
      </c>
      <c r="D21" s="68" t="s">
        <v>71</v>
      </c>
      <c r="E21" s="68" t="s">
        <v>72</v>
      </c>
      <c r="F21" s="71" t="s">
        <v>73</v>
      </c>
      <c r="G21" s="37" t="s">
        <v>17</v>
      </c>
      <c r="H21" s="71">
        <v>1850</v>
      </c>
      <c r="I21" s="71">
        <v>19</v>
      </c>
      <c r="J21" s="84">
        <f t="shared" si="0"/>
        <v>9.25</v>
      </c>
    </row>
    <row r="22" s="51" customFormat="1" ht="24" spans="1:10">
      <c r="A22" s="63"/>
      <c r="B22" s="64"/>
      <c r="C22" s="68" t="s">
        <v>74</v>
      </c>
      <c r="D22" s="68" t="s">
        <v>75</v>
      </c>
      <c r="E22" s="68" t="s">
        <v>76</v>
      </c>
      <c r="F22" s="68" t="s">
        <v>77</v>
      </c>
      <c r="G22" s="37" t="s">
        <v>17</v>
      </c>
      <c r="H22" s="68">
        <v>320</v>
      </c>
      <c r="I22" s="68">
        <v>3.5</v>
      </c>
      <c r="J22" s="84">
        <f t="shared" si="0"/>
        <v>1.6</v>
      </c>
    </row>
    <row r="23" s="51" customFormat="1" ht="24" spans="1:10">
      <c r="A23" s="63"/>
      <c r="B23" s="64"/>
      <c r="C23" s="68"/>
      <c r="D23" s="68" t="s">
        <v>78</v>
      </c>
      <c r="E23" s="68" t="s">
        <v>79</v>
      </c>
      <c r="F23" s="68" t="s">
        <v>80</v>
      </c>
      <c r="G23" s="37" t="s">
        <v>17</v>
      </c>
      <c r="H23" s="68">
        <v>500</v>
      </c>
      <c r="I23" s="68">
        <v>6</v>
      </c>
      <c r="J23" s="84">
        <f t="shared" si="0"/>
        <v>2.5</v>
      </c>
    </row>
    <row r="24" s="51" customFormat="1" spans="1:10">
      <c r="A24" s="63"/>
      <c r="B24" s="64"/>
      <c r="C24" s="68"/>
      <c r="D24" s="68" t="s">
        <v>81</v>
      </c>
      <c r="E24" s="68" t="s">
        <v>82</v>
      </c>
      <c r="F24" s="68" t="s">
        <v>81</v>
      </c>
      <c r="G24" s="37" t="s">
        <v>17</v>
      </c>
      <c r="H24" s="68">
        <v>300</v>
      </c>
      <c r="I24" s="68">
        <v>3.2</v>
      </c>
      <c r="J24" s="84">
        <f t="shared" si="0"/>
        <v>1.5</v>
      </c>
    </row>
    <row r="25" s="51" customFormat="1" ht="24" spans="1:10">
      <c r="A25" s="63"/>
      <c r="B25" s="64"/>
      <c r="C25" s="68" t="s">
        <v>83</v>
      </c>
      <c r="D25" s="68" t="s">
        <v>84</v>
      </c>
      <c r="E25" s="68" t="s">
        <v>85</v>
      </c>
      <c r="F25" s="68" t="s">
        <v>86</v>
      </c>
      <c r="G25" s="37" t="s">
        <v>17</v>
      </c>
      <c r="H25" s="68">
        <v>2450</v>
      </c>
      <c r="I25" s="68">
        <v>25</v>
      </c>
      <c r="J25" s="84">
        <f t="shared" si="0"/>
        <v>12.25</v>
      </c>
    </row>
    <row r="26" s="51" customFormat="1" ht="24" spans="1:10">
      <c r="A26" s="63"/>
      <c r="B26" s="64"/>
      <c r="C26" s="68" t="s">
        <v>87</v>
      </c>
      <c r="D26" s="68" t="s">
        <v>88</v>
      </c>
      <c r="E26" s="68" t="s">
        <v>89</v>
      </c>
      <c r="F26" s="68" t="s">
        <v>90</v>
      </c>
      <c r="G26" s="37" t="s">
        <v>17</v>
      </c>
      <c r="H26" s="68">
        <v>600</v>
      </c>
      <c r="I26" s="68">
        <v>6.3</v>
      </c>
      <c r="J26" s="84">
        <f t="shared" si="0"/>
        <v>3</v>
      </c>
    </row>
    <row r="27" s="51" customFormat="1" ht="24" spans="1:10">
      <c r="A27" s="63"/>
      <c r="B27" s="64"/>
      <c r="C27" s="68"/>
      <c r="D27" s="68" t="s">
        <v>91</v>
      </c>
      <c r="E27" s="68" t="s">
        <v>92</v>
      </c>
      <c r="F27" s="68" t="s">
        <v>93</v>
      </c>
      <c r="G27" s="37" t="s">
        <v>17</v>
      </c>
      <c r="H27" s="68">
        <v>500</v>
      </c>
      <c r="I27" s="68">
        <v>5.87</v>
      </c>
      <c r="J27" s="84">
        <f t="shared" si="0"/>
        <v>2.5</v>
      </c>
    </row>
    <row r="28" s="51" customFormat="1" ht="24" spans="1:10">
      <c r="A28" s="63"/>
      <c r="B28" s="64"/>
      <c r="C28" s="68" t="s">
        <v>94</v>
      </c>
      <c r="D28" s="68" t="s">
        <v>95</v>
      </c>
      <c r="E28" s="68" t="s">
        <v>96</v>
      </c>
      <c r="F28" s="68" t="s">
        <v>97</v>
      </c>
      <c r="G28" s="37" t="s">
        <v>17</v>
      </c>
      <c r="H28" s="68">
        <v>1160</v>
      </c>
      <c r="I28" s="68">
        <v>12</v>
      </c>
      <c r="J28" s="84">
        <f t="shared" si="0"/>
        <v>5.8</v>
      </c>
    </row>
    <row r="29" s="51" customFormat="1" ht="24" spans="1:10">
      <c r="A29" s="63"/>
      <c r="B29" s="64"/>
      <c r="C29" s="10" t="s">
        <v>98</v>
      </c>
      <c r="D29" s="10" t="s">
        <v>99</v>
      </c>
      <c r="E29" s="72" t="s">
        <v>100</v>
      </c>
      <c r="F29" s="10" t="s">
        <v>101</v>
      </c>
      <c r="G29" s="37" t="s">
        <v>17</v>
      </c>
      <c r="H29" s="72">
        <v>200</v>
      </c>
      <c r="I29" s="72">
        <v>2.5</v>
      </c>
      <c r="J29" s="84">
        <f t="shared" si="0"/>
        <v>1</v>
      </c>
    </row>
    <row r="30" s="51" customFormat="1" ht="24" spans="1:10">
      <c r="A30" s="63"/>
      <c r="B30" s="64"/>
      <c r="C30" s="10"/>
      <c r="D30" s="10" t="s">
        <v>102</v>
      </c>
      <c r="E30" s="72" t="s">
        <v>103</v>
      </c>
      <c r="F30" s="72" t="s">
        <v>104</v>
      </c>
      <c r="G30" s="37" t="s">
        <v>17</v>
      </c>
      <c r="H30" s="72">
        <v>530</v>
      </c>
      <c r="I30" s="72">
        <v>5.5</v>
      </c>
      <c r="J30" s="84">
        <f t="shared" si="0"/>
        <v>2.65</v>
      </c>
    </row>
    <row r="31" s="51" customFormat="1" ht="24" spans="1:10">
      <c r="A31" s="63"/>
      <c r="B31" s="64"/>
      <c r="C31" s="10"/>
      <c r="D31" s="10" t="s">
        <v>105</v>
      </c>
      <c r="E31" s="72" t="s">
        <v>106</v>
      </c>
      <c r="F31" s="72" t="s">
        <v>107</v>
      </c>
      <c r="G31" s="37" t="s">
        <v>17</v>
      </c>
      <c r="H31" s="72">
        <v>312</v>
      </c>
      <c r="I31" s="72">
        <v>4</v>
      </c>
      <c r="J31" s="84">
        <f t="shared" si="0"/>
        <v>1.56</v>
      </c>
    </row>
    <row r="32" s="51" customFormat="1" ht="24" spans="1:10">
      <c r="A32" s="63"/>
      <c r="B32" s="64"/>
      <c r="C32" s="10" t="s">
        <v>108</v>
      </c>
      <c r="D32" s="10" t="s">
        <v>109</v>
      </c>
      <c r="E32" s="10" t="s">
        <v>110</v>
      </c>
      <c r="F32" s="72" t="s">
        <v>111</v>
      </c>
      <c r="G32" s="37" t="s">
        <v>17</v>
      </c>
      <c r="H32" s="72">
        <v>1100</v>
      </c>
      <c r="I32" s="72">
        <v>12</v>
      </c>
      <c r="J32" s="84">
        <f t="shared" si="0"/>
        <v>5.5</v>
      </c>
    </row>
    <row r="33" s="51" customFormat="1" ht="24" spans="1:10">
      <c r="A33" s="63"/>
      <c r="B33" s="64"/>
      <c r="C33" s="10" t="s">
        <v>112</v>
      </c>
      <c r="D33" s="10" t="s">
        <v>113</v>
      </c>
      <c r="E33" s="10" t="s">
        <v>114</v>
      </c>
      <c r="F33" s="72" t="s">
        <v>115</v>
      </c>
      <c r="G33" s="37" t="s">
        <v>17</v>
      </c>
      <c r="H33" s="72">
        <v>1000</v>
      </c>
      <c r="I33" s="72">
        <v>11</v>
      </c>
      <c r="J33" s="84">
        <f t="shared" si="0"/>
        <v>5</v>
      </c>
    </row>
    <row r="34" s="51" customFormat="1" ht="24" spans="1:10">
      <c r="A34" s="63"/>
      <c r="B34" s="64"/>
      <c r="C34" s="69" t="s">
        <v>116</v>
      </c>
      <c r="D34" s="68" t="s">
        <v>117</v>
      </c>
      <c r="E34" s="71" t="s">
        <v>118</v>
      </c>
      <c r="F34" s="68" t="s">
        <v>119</v>
      </c>
      <c r="G34" s="37" t="s">
        <v>17</v>
      </c>
      <c r="H34" s="68">
        <v>300</v>
      </c>
      <c r="I34" s="68">
        <v>2</v>
      </c>
      <c r="J34" s="84">
        <f t="shared" si="0"/>
        <v>1.5</v>
      </c>
    </row>
    <row r="35" s="51" customFormat="1" ht="24" spans="1:10">
      <c r="A35" s="63"/>
      <c r="B35" s="64"/>
      <c r="C35" s="69"/>
      <c r="D35" s="68" t="s">
        <v>120</v>
      </c>
      <c r="E35" s="71" t="s">
        <v>118</v>
      </c>
      <c r="F35" s="71" t="s">
        <v>121</v>
      </c>
      <c r="G35" s="37" t="s">
        <v>17</v>
      </c>
      <c r="H35" s="68">
        <v>500</v>
      </c>
      <c r="I35" s="68">
        <v>6</v>
      </c>
      <c r="J35" s="84">
        <f t="shared" si="0"/>
        <v>2.5</v>
      </c>
    </row>
    <row r="36" s="51" customFormat="1" ht="24" spans="1:10">
      <c r="A36" s="63"/>
      <c r="B36" s="64"/>
      <c r="C36" s="70"/>
      <c r="D36" s="68" t="s">
        <v>122</v>
      </c>
      <c r="E36" s="71" t="s">
        <v>118</v>
      </c>
      <c r="F36" s="71" t="s">
        <v>123</v>
      </c>
      <c r="G36" s="37" t="s">
        <v>17</v>
      </c>
      <c r="H36" s="68">
        <v>300</v>
      </c>
      <c r="I36" s="68">
        <v>2</v>
      </c>
      <c r="J36" s="84">
        <f t="shared" si="0"/>
        <v>1.5</v>
      </c>
    </row>
    <row r="37" s="51" customFormat="1" ht="60" spans="1:10">
      <c r="A37" s="63"/>
      <c r="B37" s="64"/>
      <c r="C37" s="68" t="s">
        <v>124</v>
      </c>
      <c r="D37" s="68" t="s">
        <v>125</v>
      </c>
      <c r="E37" s="68" t="s">
        <v>126</v>
      </c>
      <c r="F37" s="68" t="s">
        <v>127</v>
      </c>
      <c r="G37" s="37" t="s">
        <v>17</v>
      </c>
      <c r="H37" s="68">
        <v>1300</v>
      </c>
      <c r="I37" s="68">
        <v>14</v>
      </c>
      <c r="J37" s="84">
        <f t="shared" si="0"/>
        <v>6.5</v>
      </c>
    </row>
    <row r="38" s="51" customFormat="1" ht="48" spans="1:10">
      <c r="A38" s="63"/>
      <c r="B38" s="64"/>
      <c r="C38" s="68" t="s">
        <v>128</v>
      </c>
      <c r="D38" s="68" t="s">
        <v>129</v>
      </c>
      <c r="E38" s="68" t="s">
        <v>130</v>
      </c>
      <c r="F38" s="68" t="s">
        <v>131</v>
      </c>
      <c r="G38" s="37" t="s">
        <v>17</v>
      </c>
      <c r="H38" s="68">
        <v>1061</v>
      </c>
      <c r="I38" s="68">
        <v>11</v>
      </c>
      <c r="J38" s="84">
        <f t="shared" si="0"/>
        <v>5.305</v>
      </c>
    </row>
    <row r="39" s="51" customFormat="1" ht="84" spans="1:10">
      <c r="A39" s="63"/>
      <c r="B39" s="64"/>
      <c r="C39" s="68" t="s">
        <v>132</v>
      </c>
      <c r="D39" s="68" t="s">
        <v>133</v>
      </c>
      <c r="E39" s="68" t="s">
        <v>134</v>
      </c>
      <c r="F39" s="68" t="s">
        <v>135</v>
      </c>
      <c r="G39" s="37" t="s">
        <v>17</v>
      </c>
      <c r="H39" s="68">
        <v>1120</v>
      </c>
      <c r="I39" s="68">
        <v>13</v>
      </c>
      <c r="J39" s="84">
        <f t="shared" si="0"/>
        <v>5.6</v>
      </c>
    </row>
    <row r="40" s="51" customFormat="1" spans="1:10">
      <c r="A40" s="73"/>
      <c r="B40" s="74"/>
      <c r="C40" s="75" t="s">
        <v>136</v>
      </c>
      <c r="D40" s="76"/>
      <c r="E40" s="77"/>
      <c r="F40" s="76"/>
      <c r="G40" s="24"/>
      <c r="H40" s="76">
        <f>SUM(H3:H39)</f>
        <v>25323</v>
      </c>
      <c r="I40" s="76">
        <f>SUM(I3:I39)</f>
        <v>272.69</v>
      </c>
      <c r="J40" s="85">
        <f t="shared" si="0"/>
        <v>126.615</v>
      </c>
    </row>
    <row r="41" s="51" customFormat="1" ht="24" spans="1:10">
      <c r="A41" s="78" t="s">
        <v>137</v>
      </c>
      <c r="B41" s="59" t="s">
        <v>138</v>
      </c>
      <c r="C41" s="10" t="s">
        <v>139</v>
      </c>
      <c r="D41" s="68" t="s">
        <v>140</v>
      </c>
      <c r="E41" s="71" t="s">
        <v>141</v>
      </c>
      <c r="F41" s="71" t="s">
        <v>142</v>
      </c>
      <c r="G41" s="37" t="s">
        <v>143</v>
      </c>
      <c r="H41" s="71">
        <v>300</v>
      </c>
      <c r="I41" s="28">
        <v>6.6</v>
      </c>
      <c r="J41" s="28">
        <v>3</v>
      </c>
    </row>
    <row r="42" s="51" customFormat="1" ht="24" spans="1:10">
      <c r="A42" s="78"/>
      <c r="B42" s="64"/>
      <c r="C42" s="10" t="s">
        <v>139</v>
      </c>
      <c r="D42" s="68" t="s">
        <v>144</v>
      </c>
      <c r="E42" s="71" t="s">
        <v>145</v>
      </c>
      <c r="F42" s="71" t="s">
        <v>146</v>
      </c>
      <c r="G42" s="37" t="s">
        <v>147</v>
      </c>
      <c r="H42" s="71">
        <v>500</v>
      </c>
      <c r="I42" s="28">
        <v>6.5</v>
      </c>
      <c r="J42" s="28">
        <v>3</v>
      </c>
    </row>
    <row r="43" s="51" customFormat="1" ht="24" spans="1:10">
      <c r="A43" s="78"/>
      <c r="B43" s="64"/>
      <c r="C43" s="10" t="s">
        <v>148</v>
      </c>
      <c r="D43" s="68" t="s">
        <v>149</v>
      </c>
      <c r="E43" s="71" t="s">
        <v>150</v>
      </c>
      <c r="F43" s="71" t="s">
        <v>151</v>
      </c>
      <c r="G43" s="37" t="s">
        <v>152</v>
      </c>
      <c r="H43" s="71">
        <v>120</v>
      </c>
      <c r="I43" s="28">
        <v>6.36</v>
      </c>
      <c r="J43" s="28">
        <v>3</v>
      </c>
    </row>
    <row r="44" s="51" customFormat="1" spans="1:10">
      <c r="A44" s="79"/>
      <c r="B44" s="64"/>
      <c r="C44" s="75" t="s">
        <v>136</v>
      </c>
      <c r="D44" s="80"/>
      <c r="E44" s="81"/>
      <c r="F44" s="81"/>
      <c r="G44" s="37"/>
      <c r="H44" s="81">
        <f>SUM(H41:H43)</f>
        <v>920</v>
      </c>
      <c r="I44" s="86">
        <f>SUM(I41:I43)</f>
        <v>19.46</v>
      </c>
      <c r="J44" s="86">
        <v>9</v>
      </c>
    </row>
    <row r="45" s="51" customFormat="1" ht="24" spans="1:10">
      <c r="A45" s="82" t="s">
        <v>153</v>
      </c>
      <c r="B45" s="42" t="s">
        <v>154</v>
      </c>
      <c r="C45" s="37" t="s">
        <v>154</v>
      </c>
      <c r="D45" s="68" t="s">
        <v>155</v>
      </c>
      <c r="E45" s="68" t="s">
        <v>156</v>
      </c>
      <c r="F45" s="71" t="s">
        <v>157</v>
      </c>
      <c r="G45" s="37" t="s">
        <v>158</v>
      </c>
      <c r="H45" s="71">
        <v>100</v>
      </c>
      <c r="I45" s="28">
        <v>16</v>
      </c>
      <c r="J45" s="28">
        <v>8</v>
      </c>
    </row>
    <row r="46" ht="13.5" spans="1:10">
      <c r="A46" s="82"/>
      <c r="B46" s="42"/>
      <c r="C46" s="83" t="s">
        <v>136</v>
      </c>
      <c r="D46" s="71"/>
      <c r="E46" s="71"/>
      <c r="F46" s="71"/>
      <c r="G46" s="71"/>
      <c r="H46" s="83">
        <v>100</v>
      </c>
      <c r="I46" s="83">
        <v>16</v>
      </c>
      <c r="J46" s="83">
        <v>8</v>
      </c>
    </row>
  </sheetData>
  <mergeCells count="16">
    <mergeCell ref="A1:J1"/>
    <mergeCell ref="A3:A40"/>
    <mergeCell ref="A41:A44"/>
    <mergeCell ref="A45:A46"/>
    <mergeCell ref="B3:B40"/>
    <mergeCell ref="B41:B44"/>
    <mergeCell ref="B45:B46"/>
    <mergeCell ref="C3:C4"/>
    <mergeCell ref="C7:C9"/>
    <mergeCell ref="C10:C11"/>
    <mergeCell ref="C13:C16"/>
    <mergeCell ref="C17:C20"/>
    <mergeCell ref="C22:C24"/>
    <mergeCell ref="C26:C27"/>
    <mergeCell ref="C29:C31"/>
    <mergeCell ref="C34:C3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119"/>
  <sheetViews>
    <sheetView topLeftCell="A108" workbookViewId="0">
      <selection activeCell="G127" sqref="G127"/>
    </sheetView>
  </sheetViews>
  <sheetFormatPr defaultColWidth="9" defaultRowHeight="13.5"/>
  <cols>
    <col min="1" max="1" width="4.125" style="6" customWidth="1"/>
    <col min="2" max="2" width="7.625" style="6" customWidth="1"/>
    <col min="3" max="3" width="13.625" style="6" customWidth="1"/>
    <col min="4" max="4" width="25" style="6" customWidth="1"/>
    <col min="5" max="5" width="11.125" style="6" customWidth="1"/>
    <col min="6" max="6" width="5.875" style="6" customWidth="1"/>
    <col min="7" max="7" width="34.75" style="6" customWidth="1"/>
    <col min="8" max="8" width="7.5" style="7" customWidth="1"/>
    <col min="9" max="9" width="8.375" style="6" customWidth="1"/>
    <col min="10" max="10" width="11.5" style="6" customWidth="1"/>
    <col min="11" max="11" width="9" style="2"/>
    <col min="12" max="12" width="11.375" style="2" customWidth="1"/>
    <col min="13" max="253" width="9" style="2"/>
    <col min="254" max="16382" width="9" style="1"/>
  </cols>
  <sheetData>
    <row r="1" s="1" customFormat="1" ht="35" customHeight="1" spans="1:253">
      <c r="A1" s="8" t="s">
        <v>159</v>
      </c>
      <c r="B1" s="8"/>
      <c r="C1" s="8"/>
      <c r="D1" s="8"/>
      <c r="E1" s="8"/>
      <c r="F1" s="8"/>
      <c r="G1" s="8"/>
      <c r="H1" s="9"/>
      <c r="I1" s="8"/>
      <c r="J1" s="8"/>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row>
    <row r="2" s="2" customFormat="1" ht="24" spans="1:10">
      <c r="A2" s="10" t="s">
        <v>1</v>
      </c>
      <c r="B2" s="10" t="s">
        <v>2</v>
      </c>
      <c r="C2" s="10" t="s">
        <v>3</v>
      </c>
      <c r="D2" s="10" t="s">
        <v>4</v>
      </c>
      <c r="E2" s="10" t="s">
        <v>5</v>
      </c>
      <c r="F2" s="10" t="s">
        <v>6</v>
      </c>
      <c r="G2" s="10" t="s">
        <v>7</v>
      </c>
      <c r="H2" s="10" t="s">
        <v>8</v>
      </c>
      <c r="I2" s="10" t="s">
        <v>9</v>
      </c>
      <c r="J2" s="10" t="s">
        <v>10</v>
      </c>
    </row>
    <row r="3" s="1" customFormat="1" ht="18" customHeight="1" spans="1:253">
      <c r="A3" s="11" t="s">
        <v>11</v>
      </c>
      <c r="B3" s="11" t="s">
        <v>160</v>
      </c>
      <c r="C3" s="11" t="s">
        <v>161</v>
      </c>
      <c r="D3" s="12" t="s">
        <v>162</v>
      </c>
      <c r="E3" s="12" t="s">
        <v>163</v>
      </c>
      <c r="F3" s="12" t="s">
        <v>164</v>
      </c>
      <c r="G3" s="10" t="s">
        <v>17</v>
      </c>
      <c r="H3" s="13">
        <f>3744+360</f>
        <v>4104</v>
      </c>
      <c r="I3" s="15">
        <f>37.64+3.6</f>
        <v>41.24</v>
      </c>
      <c r="J3" s="15">
        <f t="shared" ref="J3:J31" si="0">(H3*0.005)*1</f>
        <v>20.52</v>
      </c>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row>
    <row r="4" s="1" customFormat="1" ht="18" customHeight="1" spans="1:253">
      <c r="A4" s="14"/>
      <c r="B4" s="14"/>
      <c r="C4" s="14"/>
      <c r="D4" s="15" t="s">
        <v>165</v>
      </c>
      <c r="E4" s="12" t="s">
        <v>166</v>
      </c>
      <c r="F4" s="12" t="s">
        <v>167</v>
      </c>
      <c r="G4" s="10" t="s">
        <v>17</v>
      </c>
      <c r="H4" s="13">
        <v>450</v>
      </c>
      <c r="I4" s="15">
        <f t="shared" ref="I4:I31" si="1">(H4*0.015)*1</f>
        <v>6.75</v>
      </c>
      <c r="J4" s="15">
        <f t="shared" si="0"/>
        <v>2.25</v>
      </c>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row>
    <row r="5" s="1" customFormat="1" ht="18" customHeight="1" spans="1:253">
      <c r="A5" s="14"/>
      <c r="B5" s="14"/>
      <c r="C5" s="14"/>
      <c r="D5" s="15" t="s">
        <v>168</v>
      </c>
      <c r="E5" s="12" t="s">
        <v>169</v>
      </c>
      <c r="F5" s="12" t="s">
        <v>170</v>
      </c>
      <c r="G5" s="10" t="s">
        <v>17</v>
      </c>
      <c r="H5" s="13">
        <v>370</v>
      </c>
      <c r="I5" s="15">
        <f t="shared" si="1"/>
        <v>5.55</v>
      </c>
      <c r="J5" s="15">
        <f t="shared" si="0"/>
        <v>1.85</v>
      </c>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row>
    <row r="6" s="1" customFormat="1" ht="18" customHeight="1" spans="1:253">
      <c r="A6" s="14"/>
      <c r="B6" s="14"/>
      <c r="C6" s="14"/>
      <c r="D6" s="15" t="s">
        <v>171</v>
      </c>
      <c r="E6" s="12" t="s">
        <v>172</v>
      </c>
      <c r="F6" s="12" t="s">
        <v>173</v>
      </c>
      <c r="G6" s="10" t="s">
        <v>17</v>
      </c>
      <c r="H6" s="13">
        <v>370</v>
      </c>
      <c r="I6" s="15">
        <f t="shared" si="1"/>
        <v>5.55</v>
      </c>
      <c r="J6" s="15">
        <f t="shared" si="0"/>
        <v>1.85</v>
      </c>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row>
    <row r="7" s="1" customFormat="1" ht="18" customHeight="1" spans="1:253">
      <c r="A7" s="14"/>
      <c r="B7" s="14"/>
      <c r="C7" s="14"/>
      <c r="D7" s="15" t="s">
        <v>174</v>
      </c>
      <c r="E7" s="12" t="s">
        <v>175</v>
      </c>
      <c r="F7" s="12" t="s">
        <v>176</v>
      </c>
      <c r="G7" s="10" t="s">
        <v>17</v>
      </c>
      <c r="H7" s="13">
        <v>350</v>
      </c>
      <c r="I7" s="15">
        <f t="shared" si="1"/>
        <v>5.25</v>
      </c>
      <c r="J7" s="15">
        <f t="shared" si="0"/>
        <v>1.75</v>
      </c>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row>
    <row r="8" s="1" customFormat="1" ht="18" customHeight="1" spans="1:253">
      <c r="A8" s="14"/>
      <c r="B8" s="14"/>
      <c r="C8" s="14"/>
      <c r="D8" s="15" t="s">
        <v>177</v>
      </c>
      <c r="E8" s="12" t="s">
        <v>178</v>
      </c>
      <c r="F8" s="12" t="s">
        <v>177</v>
      </c>
      <c r="G8" s="10" t="s">
        <v>17</v>
      </c>
      <c r="H8" s="13">
        <v>350</v>
      </c>
      <c r="I8" s="15">
        <f t="shared" si="1"/>
        <v>5.25</v>
      </c>
      <c r="J8" s="15">
        <f t="shared" si="0"/>
        <v>1.75</v>
      </c>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row>
    <row r="9" s="1" customFormat="1" ht="18" customHeight="1" spans="1:253">
      <c r="A9" s="14"/>
      <c r="B9" s="14"/>
      <c r="C9" s="14"/>
      <c r="D9" s="15" t="s">
        <v>179</v>
      </c>
      <c r="E9" s="12" t="s">
        <v>180</v>
      </c>
      <c r="F9" s="12" t="s">
        <v>179</v>
      </c>
      <c r="G9" s="10" t="s">
        <v>17</v>
      </c>
      <c r="H9" s="13">
        <v>304</v>
      </c>
      <c r="I9" s="15">
        <f t="shared" si="1"/>
        <v>4.56</v>
      </c>
      <c r="J9" s="15">
        <f t="shared" si="0"/>
        <v>1.52</v>
      </c>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row>
    <row r="10" s="1" customFormat="1" ht="18" customHeight="1" spans="1:253">
      <c r="A10" s="14"/>
      <c r="B10" s="14"/>
      <c r="C10" s="14"/>
      <c r="D10" s="15" t="s">
        <v>181</v>
      </c>
      <c r="E10" s="12" t="s">
        <v>182</v>
      </c>
      <c r="F10" s="12" t="s">
        <v>183</v>
      </c>
      <c r="G10" s="10" t="s">
        <v>17</v>
      </c>
      <c r="H10" s="13">
        <v>280</v>
      </c>
      <c r="I10" s="15">
        <f t="shared" si="1"/>
        <v>4.2</v>
      </c>
      <c r="J10" s="15">
        <f t="shared" si="0"/>
        <v>1.4</v>
      </c>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row>
    <row r="11" s="1" customFormat="1" ht="18" customHeight="1" spans="1:253">
      <c r="A11" s="14"/>
      <c r="B11" s="14"/>
      <c r="C11" s="14"/>
      <c r="D11" s="12" t="s">
        <v>184</v>
      </c>
      <c r="E11" s="12" t="s">
        <v>185</v>
      </c>
      <c r="F11" s="12" t="s">
        <v>184</v>
      </c>
      <c r="G11" s="10" t="s">
        <v>17</v>
      </c>
      <c r="H11" s="13">
        <v>267</v>
      </c>
      <c r="I11" s="15">
        <f t="shared" si="1"/>
        <v>4.005</v>
      </c>
      <c r="J11" s="15">
        <f t="shared" si="0"/>
        <v>1.335</v>
      </c>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row>
    <row r="12" s="1" customFormat="1" ht="18" customHeight="1" spans="1:253">
      <c r="A12" s="14"/>
      <c r="B12" s="14"/>
      <c r="C12" s="14"/>
      <c r="D12" s="16" t="s">
        <v>186</v>
      </c>
      <c r="E12" s="12" t="s">
        <v>187</v>
      </c>
      <c r="F12" s="12" t="s">
        <v>188</v>
      </c>
      <c r="G12" s="10" t="s">
        <v>17</v>
      </c>
      <c r="H12" s="13">
        <v>523</v>
      </c>
      <c r="I12" s="15">
        <f t="shared" si="1"/>
        <v>7.845</v>
      </c>
      <c r="J12" s="15">
        <f t="shared" si="0"/>
        <v>2.615</v>
      </c>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row>
    <row r="13" s="1" customFormat="1" ht="18" customHeight="1" spans="1:253">
      <c r="A13" s="14"/>
      <c r="B13" s="14"/>
      <c r="C13" s="14"/>
      <c r="D13" s="12" t="s">
        <v>189</v>
      </c>
      <c r="E13" s="12" t="s">
        <v>190</v>
      </c>
      <c r="F13" s="12" t="s">
        <v>189</v>
      </c>
      <c r="G13" s="10" t="s">
        <v>17</v>
      </c>
      <c r="H13" s="13">
        <v>200</v>
      </c>
      <c r="I13" s="15">
        <f t="shared" si="1"/>
        <v>3</v>
      </c>
      <c r="J13" s="15">
        <f t="shared" si="0"/>
        <v>1</v>
      </c>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row>
    <row r="14" s="1" customFormat="1" ht="18" customHeight="1" spans="1:253">
      <c r="A14" s="14"/>
      <c r="B14" s="14"/>
      <c r="C14" s="14"/>
      <c r="D14" s="16" t="s">
        <v>191</v>
      </c>
      <c r="E14" s="16" t="s">
        <v>192</v>
      </c>
      <c r="F14" s="16" t="s">
        <v>191</v>
      </c>
      <c r="G14" s="10" t="s">
        <v>17</v>
      </c>
      <c r="H14" s="13">
        <v>190</v>
      </c>
      <c r="I14" s="15">
        <f t="shared" si="1"/>
        <v>2.85</v>
      </c>
      <c r="J14" s="15">
        <f t="shared" si="0"/>
        <v>0.95</v>
      </c>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row>
    <row r="15" s="1" customFormat="1" ht="18" customHeight="1" spans="1:253">
      <c r="A15" s="14"/>
      <c r="B15" s="14"/>
      <c r="C15" s="14"/>
      <c r="D15" s="16" t="s">
        <v>193</v>
      </c>
      <c r="E15" s="16" t="s">
        <v>194</v>
      </c>
      <c r="F15" s="16" t="s">
        <v>193</v>
      </c>
      <c r="G15" s="10" t="s">
        <v>17</v>
      </c>
      <c r="H15" s="13">
        <v>165</v>
      </c>
      <c r="I15" s="15">
        <f t="shared" si="1"/>
        <v>2.475</v>
      </c>
      <c r="J15" s="15">
        <f t="shared" si="0"/>
        <v>0.825</v>
      </c>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row>
    <row r="16" s="1" customFormat="1" ht="18" customHeight="1" spans="1:253">
      <c r="A16" s="14"/>
      <c r="B16" s="14"/>
      <c r="C16" s="14"/>
      <c r="D16" s="12" t="s">
        <v>195</v>
      </c>
      <c r="E16" s="12" t="s">
        <v>196</v>
      </c>
      <c r="F16" s="12" t="s">
        <v>195</v>
      </c>
      <c r="G16" s="10" t="s">
        <v>17</v>
      </c>
      <c r="H16" s="13">
        <v>123</v>
      </c>
      <c r="I16" s="15">
        <f t="shared" si="1"/>
        <v>1.845</v>
      </c>
      <c r="J16" s="15">
        <f t="shared" si="0"/>
        <v>0.615</v>
      </c>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row>
    <row r="17" s="1" customFormat="1" ht="18" customHeight="1" spans="1:253">
      <c r="A17" s="14"/>
      <c r="B17" s="14"/>
      <c r="C17" s="14"/>
      <c r="D17" s="12" t="s">
        <v>197</v>
      </c>
      <c r="E17" s="12" t="s">
        <v>198</v>
      </c>
      <c r="F17" s="12" t="s">
        <v>197</v>
      </c>
      <c r="G17" s="10" t="s">
        <v>17</v>
      </c>
      <c r="H17" s="13">
        <v>120</v>
      </c>
      <c r="I17" s="15">
        <f t="shared" si="1"/>
        <v>1.8</v>
      </c>
      <c r="J17" s="15">
        <f t="shared" si="0"/>
        <v>0.6</v>
      </c>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row>
    <row r="18" s="1" customFormat="1" ht="18" customHeight="1" spans="1:253">
      <c r="A18" s="14"/>
      <c r="B18" s="14"/>
      <c r="C18" s="14"/>
      <c r="D18" s="12" t="s">
        <v>199</v>
      </c>
      <c r="E18" s="12" t="s">
        <v>194</v>
      </c>
      <c r="F18" s="12" t="s">
        <v>199</v>
      </c>
      <c r="G18" s="10" t="s">
        <v>17</v>
      </c>
      <c r="H18" s="13">
        <v>105</v>
      </c>
      <c r="I18" s="15">
        <f t="shared" si="1"/>
        <v>1.575</v>
      </c>
      <c r="J18" s="15">
        <f t="shared" si="0"/>
        <v>0.525</v>
      </c>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row>
    <row r="19" s="1" customFormat="1" ht="18" customHeight="1" spans="1:253">
      <c r="A19" s="14"/>
      <c r="B19" s="14"/>
      <c r="C19" s="14"/>
      <c r="D19" s="12" t="s">
        <v>200</v>
      </c>
      <c r="E19" s="12" t="s">
        <v>196</v>
      </c>
      <c r="F19" s="12" t="s">
        <v>200</v>
      </c>
      <c r="G19" s="10" t="s">
        <v>17</v>
      </c>
      <c r="H19" s="13">
        <v>102</v>
      </c>
      <c r="I19" s="15">
        <f t="shared" si="1"/>
        <v>1.53</v>
      </c>
      <c r="J19" s="15">
        <f t="shared" si="0"/>
        <v>0.51</v>
      </c>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row>
    <row r="20" s="1" customFormat="1" ht="18" customHeight="1" spans="1:253">
      <c r="A20" s="14"/>
      <c r="B20" s="14"/>
      <c r="C20" s="14"/>
      <c r="D20" s="17" t="s">
        <v>201</v>
      </c>
      <c r="E20" s="17" t="s">
        <v>202</v>
      </c>
      <c r="F20" s="17" t="s">
        <v>201</v>
      </c>
      <c r="G20" s="10" t="s">
        <v>17</v>
      </c>
      <c r="H20" s="13">
        <v>70</v>
      </c>
      <c r="I20" s="15">
        <f t="shared" si="1"/>
        <v>1.05</v>
      </c>
      <c r="J20" s="15">
        <f t="shared" si="0"/>
        <v>0.35</v>
      </c>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row>
    <row r="21" s="1" customFormat="1" ht="18" customHeight="1" spans="1:253">
      <c r="A21" s="14"/>
      <c r="B21" s="14"/>
      <c r="C21" s="14"/>
      <c r="D21" s="18" t="s">
        <v>203</v>
      </c>
      <c r="E21" s="19" t="s">
        <v>204</v>
      </c>
      <c r="F21" s="18" t="s">
        <v>203</v>
      </c>
      <c r="G21" s="10" t="s">
        <v>17</v>
      </c>
      <c r="H21" s="13">
        <v>180</v>
      </c>
      <c r="I21" s="15">
        <f t="shared" si="1"/>
        <v>2.7</v>
      </c>
      <c r="J21" s="15">
        <f t="shared" si="0"/>
        <v>0.9</v>
      </c>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row>
    <row r="22" s="1" customFormat="1" ht="18" customHeight="1" spans="1:253">
      <c r="A22" s="14"/>
      <c r="B22" s="14"/>
      <c r="C22" s="14"/>
      <c r="D22" s="19" t="s">
        <v>205</v>
      </c>
      <c r="E22" s="19" t="s">
        <v>206</v>
      </c>
      <c r="F22" s="19" t="s">
        <v>205</v>
      </c>
      <c r="G22" s="10" t="s">
        <v>17</v>
      </c>
      <c r="H22" s="13">
        <v>417</v>
      </c>
      <c r="I22" s="15">
        <f t="shared" si="1"/>
        <v>6.255</v>
      </c>
      <c r="J22" s="15">
        <f t="shared" si="0"/>
        <v>2.085</v>
      </c>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row>
    <row r="23" s="1" customFormat="1" ht="18" customHeight="1" spans="1:253">
      <c r="A23" s="14"/>
      <c r="B23" s="14"/>
      <c r="C23" s="14"/>
      <c r="D23" s="15" t="s">
        <v>207</v>
      </c>
      <c r="E23" s="19" t="s">
        <v>208</v>
      </c>
      <c r="F23" s="20" t="s">
        <v>209</v>
      </c>
      <c r="G23" s="10" t="s">
        <v>17</v>
      </c>
      <c r="H23" s="13">
        <v>633</v>
      </c>
      <c r="I23" s="15">
        <f t="shared" si="1"/>
        <v>9.495</v>
      </c>
      <c r="J23" s="15">
        <f t="shared" si="0"/>
        <v>3.165</v>
      </c>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row>
    <row r="24" s="1" customFormat="1" ht="18" customHeight="1" spans="1:253">
      <c r="A24" s="14"/>
      <c r="B24" s="14"/>
      <c r="C24" s="14"/>
      <c r="D24" s="17" t="s">
        <v>210</v>
      </c>
      <c r="E24" s="17" t="s">
        <v>211</v>
      </c>
      <c r="F24" s="17" t="s">
        <v>210</v>
      </c>
      <c r="G24" s="10" t="s">
        <v>17</v>
      </c>
      <c r="H24" s="13">
        <v>100</v>
      </c>
      <c r="I24" s="15">
        <f t="shared" si="1"/>
        <v>1.5</v>
      </c>
      <c r="J24" s="15">
        <f t="shared" si="0"/>
        <v>0.5</v>
      </c>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row>
    <row r="25" s="1" customFormat="1" ht="18" customHeight="1" spans="1:253">
      <c r="A25" s="14"/>
      <c r="B25" s="14"/>
      <c r="C25" s="14"/>
      <c r="D25" s="17" t="s">
        <v>212</v>
      </c>
      <c r="E25" s="17" t="s">
        <v>213</v>
      </c>
      <c r="F25" s="17" t="s">
        <v>212</v>
      </c>
      <c r="G25" s="10" t="s">
        <v>17</v>
      </c>
      <c r="H25" s="13">
        <v>217</v>
      </c>
      <c r="I25" s="15">
        <f t="shared" si="1"/>
        <v>3.255</v>
      </c>
      <c r="J25" s="15">
        <f t="shared" si="0"/>
        <v>1.085</v>
      </c>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row>
    <row r="26" s="1" customFormat="1" ht="18" customHeight="1" spans="1:253">
      <c r="A26" s="14"/>
      <c r="B26" s="14"/>
      <c r="C26" s="14"/>
      <c r="D26" s="17" t="s">
        <v>214</v>
      </c>
      <c r="E26" s="17" t="s">
        <v>215</v>
      </c>
      <c r="F26" s="17" t="s">
        <v>214</v>
      </c>
      <c r="G26" s="10" t="s">
        <v>17</v>
      </c>
      <c r="H26" s="13">
        <v>202</v>
      </c>
      <c r="I26" s="15">
        <f t="shared" si="1"/>
        <v>3.03</v>
      </c>
      <c r="J26" s="15">
        <f t="shared" si="0"/>
        <v>1.01</v>
      </c>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row>
    <row r="27" s="1" customFormat="1" ht="18" customHeight="1" spans="1:253">
      <c r="A27" s="14"/>
      <c r="B27" s="14"/>
      <c r="C27" s="14"/>
      <c r="D27" s="15" t="s">
        <v>216</v>
      </c>
      <c r="E27" s="17" t="s">
        <v>217</v>
      </c>
      <c r="F27" s="17" t="s">
        <v>218</v>
      </c>
      <c r="G27" s="10" t="s">
        <v>17</v>
      </c>
      <c r="H27" s="13">
        <v>260</v>
      </c>
      <c r="I27" s="15">
        <f t="shared" si="1"/>
        <v>3.9</v>
      </c>
      <c r="J27" s="15">
        <f t="shared" si="0"/>
        <v>1.3</v>
      </c>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row>
    <row r="28" s="1" customFormat="1" ht="18" customHeight="1" spans="1:253">
      <c r="A28" s="14"/>
      <c r="B28" s="14"/>
      <c r="C28" s="14"/>
      <c r="D28" s="17" t="s">
        <v>219</v>
      </c>
      <c r="E28" s="17" t="s">
        <v>213</v>
      </c>
      <c r="F28" s="17" t="s">
        <v>219</v>
      </c>
      <c r="G28" s="10" t="s">
        <v>17</v>
      </c>
      <c r="H28" s="13">
        <v>87</v>
      </c>
      <c r="I28" s="15">
        <f t="shared" si="1"/>
        <v>1.305</v>
      </c>
      <c r="J28" s="15">
        <f t="shared" si="0"/>
        <v>0.435</v>
      </c>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row>
    <row r="29" s="1" customFormat="1" ht="18" customHeight="1" spans="1:253">
      <c r="A29" s="14"/>
      <c r="B29" s="14"/>
      <c r="C29" s="14"/>
      <c r="D29" s="12" t="s">
        <v>220</v>
      </c>
      <c r="E29" s="17" t="s">
        <v>221</v>
      </c>
      <c r="F29" s="17" t="s">
        <v>222</v>
      </c>
      <c r="G29" s="10" t="s">
        <v>17</v>
      </c>
      <c r="H29" s="13">
        <v>70</v>
      </c>
      <c r="I29" s="15">
        <f t="shared" si="1"/>
        <v>1.05</v>
      </c>
      <c r="J29" s="15">
        <f t="shared" si="0"/>
        <v>0.35</v>
      </c>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row>
    <row r="30" s="1" customFormat="1" ht="18" customHeight="1" spans="1:253">
      <c r="A30" s="14"/>
      <c r="B30" s="14"/>
      <c r="C30" s="14"/>
      <c r="D30" s="17" t="s">
        <v>223</v>
      </c>
      <c r="E30" s="17" t="s">
        <v>213</v>
      </c>
      <c r="F30" s="17" t="s">
        <v>223</v>
      </c>
      <c r="G30" s="10" t="s">
        <v>17</v>
      </c>
      <c r="H30" s="13">
        <v>60</v>
      </c>
      <c r="I30" s="15">
        <f t="shared" si="1"/>
        <v>0.9</v>
      </c>
      <c r="J30" s="15">
        <f t="shared" si="0"/>
        <v>0.3</v>
      </c>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row>
    <row r="31" s="1" customFormat="1" ht="18" customHeight="1" spans="1:253">
      <c r="A31" s="14"/>
      <c r="B31" s="14"/>
      <c r="C31" s="14"/>
      <c r="D31" s="17" t="s">
        <v>224</v>
      </c>
      <c r="E31" s="17" t="s">
        <v>225</v>
      </c>
      <c r="F31" s="17" t="s">
        <v>224</v>
      </c>
      <c r="G31" s="10" t="s">
        <v>17</v>
      </c>
      <c r="H31" s="13">
        <v>60</v>
      </c>
      <c r="I31" s="15">
        <f t="shared" si="1"/>
        <v>0.9</v>
      </c>
      <c r="J31" s="15">
        <f t="shared" si="0"/>
        <v>0.3</v>
      </c>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row>
    <row r="32" s="3" customFormat="1" ht="18" customHeight="1" spans="1:253">
      <c r="A32" s="21"/>
      <c r="B32" s="21"/>
      <c r="C32" s="21"/>
      <c r="D32" s="22" t="s">
        <v>226</v>
      </c>
      <c r="E32" s="23"/>
      <c r="F32" s="23"/>
      <c r="G32" s="24"/>
      <c r="H32" s="25">
        <f t="shared" ref="H32:J32" si="2">SUM(H3:H31)</f>
        <v>10729</v>
      </c>
      <c r="I32" s="22">
        <f t="shared" si="2"/>
        <v>140.615</v>
      </c>
      <c r="J32" s="22">
        <f t="shared" si="2"/>
        <v>53.645</v>
      </c>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row>
    <row r="33" s="1" customFormat="1" ht="18" customHeight="1" spans="1:253">
      <c r="A33" s="26" t="s">
        <v>137</v>
      </c>
      <c r="B33" s="26" t="s">
        <v>160</v>
      </c>
      <c r="C33" s="27" t="s">
        <v>227</v>
      </c>
      <c r="D33" s="28" t="s">
        <v>228</v>
      </c>
      <c r="E33" s="28" t="s">
        <v>229</v>
      </c>
      <c r="F33" s="28" t="s">
        <v>230</v>
      </c>
      <c r="G33" s="10" t="s">
        <v>17</v>
      </c>
      <c r="H33" s="29">
        <v>8640</v>
      </c>
      <c r="I33" s="28">
        <v>97.88</v>
      </c>
      <c r="J33" s="28">
        <v>43.2</v>
      </c>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row>
    <row r="34" s="1" customFormat="1" ht="18" customHeight="1" spans="1:253">
      <c r="A34" s="30"/>
      <c r="B34" s="30"/>
      <c r="C34" s="31"/>
      <c r="D34" s="28" t="s">
        <v>231</v>
      </c>
      <c r="E34" s="28" t="s">
        <v>232</v>
      </c>
      <c r="F34" s="28" t="s">
        <v>233</v>
      </c>
      <c r="G34" s="10" t="s">
        <v>17</v>
      </c>
      <c r="H34" s="29">
        <v>2460</v>
      </c>
      <c r="I34" s="28">
        <v>36.2</v>
      </c>
      <c r="J34" s="28">
        <v>12.3</v>
      </c>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row>
    <row r="35" s="1" customFormat="1" ht="18" customHeight="1" spans="1:253">
      <c r="A35" s="30"/>
      <c r="B35" s="30"/>
      <c r="C35" s="31"/>
      <c r="D35" s="28" t="s">
        <v>234</v>
      </c>
      <c r="E35" s="28" t="s">
        <v>235</v>
      </c>
      <c r="F35" s="28" t="s">
        <v>236</v>
      </c>
      <c r="G35" s="10" t="s">
        <v>17</v>
      </c>
      <c r="H35" s="29">
        <v>3050</v>
      </c>
      <c r="I35" s="28">
        <v>36</v>
      </c>
      <c r="J35" s="28">
        <v>15.25</v>
      </c>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row>
    <row r="36" s="3" customFormat="1" ht="18" customHeight="1" spans="1:253">
      <c r="A36" s="32"/>
      <c r="B36" s="32"/>
      <c r="C36" s="33"/>
      <c r="D36" s="34" t="s">
        <v>226</v>
      </c>
      <c r="E36" s="34"/>
      <c r="F36" s="34"/>
      <c r="G36" s="24"/>
      <c r="H36" s="35">
        <f t="shared" ref="H36:J36" si="3">SUM(H33:H35)</f>
        <v>14150</v>
      </c>
      <c r="I36" s="34">
        <f t="shared" si="3"/>
        <v>170.08</v>
      </c>
      <c r="J36" s="34">
        <f t="shared" si="3"/>
        <v>70.75</v>
      </c>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row>
    <row r="37" s="1" customFormat="1" ht="23" customHeight="1" spans="1:253">
      <c r="A37" s="26" t="s">
        <v>153</v>
      </c>
      <c r="B37" s="26" t="s">
        <v>160</v>
      </c>
      <c r="C37" s="27" t="s">
        <v>237</v>
      </c>
      <c r="D37" s="28" t="s">
        <v>238</v>
      </c>
      <c r="E37" s="15" t="s">
        <v>239</v>
      </c>
      <c r="F37" s="28" t="s">
        <v>240</v>
      </c>
      <c r="G37" s="10" t="s">
        <v>17</v>
      </c>
      <c r="H37" s="29">
        <v>4910</v>
      </c>
      <c r="I37" s="28">
        <v>50</v>
      </c>
      <c r="J37" s="28">
        <v>24.55</v>
      </c>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row>
    <row r="38" s="1" customFormat="1" ht="18" customHeight="1" spans="1:253">
      <c r="A38" s="30"/>
      <c r="B38" s="30"/>
      <c r="C38" s="31"/>
      <c r="D38" s="28" t="s">
        <v>241</v>
      </c>
      <c r="E38" s="15" t="s">
        <v>43</v>
      </c>
      <c r="F38" s="36" t="s">
        <v>242</v>
      </c>
      <c r="G38" s="10" t="s">
        <v>17</v>
      </c>
      <c r="H38" s="29">
        <v>620</v>
      </c>
      <c r="I38" s="28">
        <v>6.5</v>
      </c>
      <c r="J38" s="28">
        <v>3.1</v>
      </c>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row>
    <row r="39" s="1" customFormat="1" ht="18" customHeight="1" spans="1:253">
      <c r="A39" s="30"/>
      <c r="B39" s="30"/>
      <c r="C39" s="31"/>
      <c r="D39" s="28" t="s">
        <v>243</v>
      </c>
      <c r="E39" s="15" t="s">
        <v>43</v>
      </c>
      <c r="F39" s="36" t="s">
        <v>244</v>
      </c>
      <c r="G39" s="10" t="s">
        <v>17</v>
      </c>
      <c r="H39" s="29">
        <v>387</v>
      </c>
      <c r="I39" s="28">
        <v>4</v>
      </c>
      <c r="J39" s="28">
        <v>1.935</v>
      </c>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row>
    <row r="40" s="1" customFormat="1" ht="18" customHeight="1" spans="1:253">
      <c r="A40" s="30"/>
      <c r="B40" s="30"/>
      <c r="C40" s="31"/>
      <c r="D40" s="28" t="s">
        <v>245</v>
      </c>
      <c r="E40" s="15" t="s">
        <v>40</v>
      </c>
      <c r="F40" s="36" t="s">
        <v>246</v>
      </c>
      <c r="G40" s="10" t="s">
        <v>17</v>
      </c>
      <c r="H40" s="29">
        <v>715</v>
      </c>
      <c r="I40" s="28">
        <v>7.5</v>
      </c>
      <c r="J40" s="28">
        <v>3.575</v>
      </c>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row>
    <row r="41" s="1" customFormat="1" ht="18" customHeight="1" spans="1:253">
      <c r="A41" s="30"/>
      <c r="B41" s="30"/>
      <c r="C41" s="31"/>
      <c r="D41" s="28" t="s">
        <v>247</v>
      </c>
      <c r="E41" s="15" t="s">
        <v>40</v>
      </c>
      <c r="F41" s="36" t="s">
        <v>248</v>
      </c>
      <c r="G41" s="10" t="s">
        <v>17</v>
      </c>
      <c r="H41" s="29">
        <v>363</v>
      </c>
      <c r="I41" s="28">
        <v>3.7</v>
      </c>
      <c r="J41" s="28">
        <v>1.815</v>
      </c>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row>
    <row r="42" s="1" customFormat="1" ht="18" customHeight="1" spans="1:253">
      <c r="A42" s="30"/>
      <c r="B42" s="30"/>
      <c r="C42" s="31"/>
      <c r="D42" s="28" t="s">
        <v>249</v>
      </c>
      <c r="E42" s="15" t="s">
        <v>250</v>
      </c>
      <c r="F42" s="36" t="s">
        <v>251</v>
      </c>
      <c r="G42" s="10" t="s">
        <v>17</v>
      </c>
      <c r="H42" s="29">
        <v>915</v>
      </c>
      <c r="I42" s="28">
        <v>9.5</v>
      </c>
      <c r="J42" s="28">
        <v>4.575</v>
      </c>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row>
    <row r="43" s="1" customFormat="1" ht="18" customHeight="1" spans="1:253">
      <c r="A43" s="30"/>
      <c r="B43" s="30"/>
      <c r="C43" s="31"/>
      <c r="D43" s="28" t="s">
        <v>252</v>
      </c>
      <c r="E43" s="15" t="s">
        <v>40</v>
      </c>
      <c r="F43" s="36" t="s">
        <v>252</v>
      </c>
      <c r="G43" s="10" t="s">
        <v>17</v>
      </c>
      <c r="H43" s="29">
        <v>390</v>
      </c>
      <c r="I43" s="28">
        <v>4</v>
      </c>
      <c r="J43" s="28">
        <v>1.95</v>
      </c>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row>
    <row r="44" s="1" customFormat="1" ht="18" customHeight="1" spans="1:253">
      <c r="A44" s="30"/>
      <c r="B44" s="30"/>
      <c r="C44" s="31"/>
      <c r="D44" s="28" t="s">
        <v>253</v>
      </c>
      <c r="E44" s="15" t="s">
        <v>254</v>
      </c>
      <c r="F44" s="36" t="s">
        <v>253</v>
      </c>
      <c r="G44" s="10" t="s">
        <v>17</v>
      </c>
      <c r="H44" s="29">
        <v>263</v>
      </c>
      <c r="I44" s="28">
        <v>2.7</v>
      </c>
      <c r="J44" s="28">
        <v>1.315</v>
      </c>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row>
    <row r="45" s="1" customFormat="1" ht="18" customHeight="1" spans="1:253">
      <c r="A45" s="30"/>
      <c r="B45" s="30"/>
      <c r="C45" s="31"/>
      <c r="D45" s="28" t="s">
        <v>255</v>
      </c>
      <c r="E45" s="15" t="s">
        <v>256</v>
      </c>
      <c r="F45" s="36" t="s">
        <v>257</v>
      </c>
      <c r="G45" s="10" t="s">
        <v>17</v>
      </c>
      <c r="H45" s="29">
        <v>322</v>
      </c>
      <c r="I45" s="28">
        <v>3.5</v>
      </c>
      <c r="J45" s="28">
        <v>1.61</v>
      </c>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row>
    <row r="46" s="1" customFormat="1" ht="18" customHeight="1" spans="1:253">
      <c r="A46" s="30"/>
      <c r="B46" s="30"/>
      <c r="C46" s="31"/>
      <c r="D46" s="28" t="s">
        <v>258</v>
      </c>
      <c r="E46" s="15" t="s">
        <v>40</v>
      </c>
      <c r="F46" s="36" t="s">
        <v>259</v>
      </c>
      <c r="G46" s="10" t="s">
        <v>17</v>
      </c>
      <c r="H46" s="29">
        <v>457</v>
      </c>
      <c r="I46" s="28">
        <v>4.8</v>
      </c>
      <c r="J46" s="28">
        <v>2.285</v>
      </c>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row>
    <row r="47" s="1" customFormat="1" ht="18" customHeight="1" spans="1:253">
      <c r="A47" s="30"/>
      <c r="B47" s="30"/>
      <c r="C47" s="31"/>
      <c r="D47" s="36" t="s">
        <v>260</v>
      </c>
      <c r="E47" s="15" t="s">
        <v>254</v>
      </c>
      <c r="F47" s="36" t="s">
        <v>260</v>
      </c>
      <c r="G47" s="10" t="s">
        <v>17</v>
      </c>
      <c r="H47" s="29">
        <v>457</v>
      </c>
      <c r="I47" s="28">
        <v>4.8</v>
      </c>
      <c r="J47" s="28">
        <v>2.285</v>
      </c>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row>
    <row r="48" s="1" customFormat="1" ht="18" customHeight="1" spans="1:253">
      <c r="A48" s="30"/>
      <c r="B48" s="30"/>
      <c r="C48" s="31"/>
      <c r="D48" s="28" t="s">
        <v>261</v>
      </c>
      <c r="E48" s="15" t="s">
        <v>40</v>
      </c>
      <c r="F48" s="36" t="s">
        <v>262</v>
      </c>
      <c r="G48" s="10" t="s">
        <v>17</v>
      </c>
      <c r="H48" s="29">
        <v>311</v>
      </c>
      <c r="I48" s="28">
        <v>3.5</v>
      </c>
      <c r="J48" s="28">
        <v>1.555</v>
      </c>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row>
    <row r="49" s="1" customFormat="1" ht="18" customHeight="1" spans="1:253">
      <c r="A49" s="30"/>
      <c r="B49" s="30"/>
      <c r="C49" s="31"/>
      <c r="D49" s="36" t="s">
        <v>263</v>
      </c>
      <c r="E49" s="15" t="s">
        <v>40</v>
      </c>
      <c r="F49" s="36" t="s">
        <v>263</v>
      </c>
      <c r="G49" s="10" t="s">
        <v>17</v>
      </c>
      <c r="H49" s="29">
        <v>447</v>
      </c>
      <c r="I49" s="28">
        <v>4.5</v>
      </c>
      <c r="J49" s="28">
        <v>2.235</v>
      </c>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row>
    <row r="50" s="1" customFormat="1" ht="18" customHeight="1" spans="1:253">
      <c r="A50" s="30"/>
      <c r="B50" s="30"/>
      <c r="C50" s="31"/>
      <c r="D50" s="28" t="s">
        <v>264</v>
      </c>
      <c r="E50" s="15" t="s">
        <v>40</v>
      </c>
      <c r="F50" s="36" t="s">
        <v>265</v>
      </c>
      <c r="G50" s="10" t="s">
        <v>17</v>
      </c>
      <c r="H50" s="29">
        <v>540</v>
      </c>
      <c r="I50" s="28">
        <v>5</v>
      </c>
      <c r="J50" s="28">
        <v>2.7</v>
      </c>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row>
    <row r="51" s="1" customFormat="1" ht="18" customHeight="1" spans="1:253">
      <c r="A51" s="30"/>
      <c r="B51" s="30"/>
      <c r="C51" s="31"/>
      <c r="D51" s="36" t="s">
        <v>266</v>
      </c>
      <c r="E51" s="15" t="s">
        <v>254</v>
      </c>
      <c r="F51" s="36" t="s">
        <v>266</v>
      </c>
      <c r="G51" s="10" t="s">
        <v>17</v>
      </c>
      <c r="H51" s="29">
        <v>507</v>
      </c>
      <c r="I51" s="28">
        <v>5.2</v>
      </c>
      <c r="J51" s="28">
        <v>2.535</v>
      </c>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row>
    <row r="52" s="1" customFormat="1" ht="18" customHeight="1" spans="1:253">
      <c r="A52" s="30"/>
      <c r="B52" s="30"/>
      <c r="C52" s="31"/>
      <c r="D52" s="28" t="s">
        <v>267</v>
      </c>
      <c r="E52" s="15" t="s">
        <v>47</v>
      </c>
      <c r="F52" s="36" t="s">
        <v>268</v>
      </c>
      <c r="G52" s="10" t="s">
        <v>17</v>
      </c>
      <c r="H52" s="29">
        <v>867</v>
      </c>
      <c r="I52" s="28">
        <v>8.8</v>
      </c>
      <c r="J52" s="28">
        <v>4.335</v>
      </c>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row>
    <row r="53" s="1" customFormat="1" ht="18" customHeight="1" spans="1:253">
      <c r="A53" s="30"/>
      <c r="B53" s="30"/>
      <c r="C53" s="31"/>
      <c r="D53" s="36" t="s">
        <v>269</v>
      </c>
      <c r="E53" s="15" t="s">
        <v>254</v>
      </c>
      <c r="F53" s="36" t="s">
        <v>269</v>
      </c>
      <c r="G53" s="10" t="s">
        <v>17</v>
      </c>
      <c r="H53" s="29">
        <v>414</v>
      </c>
      <c r="I53" s="28">
        <v>4.5</v>
      </c>
      <c r="J53" s="28">
        <v>2.07</v>
      </c>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row>
    <row r="54" s="1" customFormat="1" ht="18" customHeight="1" spans="1:253">
      <c r="A54" s="30"/>
      <c r="B54" s="30"/>
      <c r="C54" s="31"/>
      <c r="D54" s="28" t="s">
        <v>270</v>
      </c>
      <c r="E54" s="15" t="s">
        <v>43</v>
      </c>
      <c r="F54" s="36" t="s">
        <v>271</v>
      </c>
      <c r="G54" s="10" t="s">
        <v>17</v>
      </c>
      <c r="H54" s="29">
        <v>472</v>
      </c>
      <c r="I54" s="28">
        <v>5</v>
      </c>
      <c r="J54" s="28">
        <v>2.36</v>
      </c>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row>
    <row r="55" s="1" customFormat="1" ht="18" customHeight="1" spans="1:253">
      <c r="A55" s="30"/>
      <c r="B55" s="30"/>
      <c r="C55" s="31"/>
      <c r="D55" s="36" t="s">
        <v>272</v>
      </c>
      <c r="E55" s="15" t="s">
        <v>254</v>
      </c>
      <c r="F55" s="36" t="s">
        <v>272</v>
      </c>
      <c r="G55" s="10" t="s">
        <v>17</v>
      </c>
      <c r="H55" s="29">
        <v>311</v>
      </c>
      <c r="I55" s="28">
        <v>3.3</v>
      </c>
      <c r="J55" s="28">
        <v>1.555</v>
      </c>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row>
    <row r="56" s="1" customFormat="1" ht="18" customHeight="1" spans="1:253">
      <c r="A56" s="30"/>
      <c r="B56" s="30"/>
      <c r="C56" s="31"/>
      <c r="D56" s="36" t="s">
        <v>273</v>
      </c>
      <c r="E56" s="15" t="s">
        <v>40</v>
      </c>
      <c r="F56" s="36" t="s">
        <v>273</v>
      </c>
      <c r="G56" s="10" t="s">
        <v>17</v>
      </c>
      <c r="H56" s="29">
        <v>441</v>
      </c>
      <c r="I56" s="28">
        <v>4.5</v>
      </c>
      <c r="J56" s="28">
        <v>2.205</v>
      </c>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row>
    <row r="57" s="1" customFormat="1" ht="18" customHeight="1" spans="1:253">
      <c r="A57" s="30"/>
      <c r="B57" s="30"/>
      <c r="C57" s="31"/>
      <c r="D57" s="28" t="s">
        <v>274</v>
      </c>
      <c r="E57" s="15" t="s">
        <v>275</v>
      </c>
      <c r="F57" s="36" t="s">
        <v>276</v>
      </c>
      <c r="G57" s="10" t="s">
        <v>17</v>
      </c>
      <c r="H57" s="29">
        <v>323</v>
      </c>
      <c r="I57" s="28">
        <v>3.5</v>
      </c>
      <c r="J57" s="28">
        <v>1.615</v>
      </c>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row>
    <row r="58" s="1" customFormat="1" ht="18" customHeight="1" spans="1:253">
      <c r="A58" s="30"/>
      <c r="B58" s="30"/>
      <c r="C58" s="31"/>
      <c r="D58" s="28" t="s">
        <v>277</v>
      </c>
      <c r="E58" s="15" t="s">
        <v>275</v>
      </c>
      <c r="F58" s="36" t="s">
        <v>278</v>
      </c>
      <c r="G58" s="10" t="s">
        <v>17</v>
      </c>
      <c r="H58" s="29">
        <v>475</v>
      </c>
      <c r="I58" s="28">
        <v>5</v>
      </c>
      <c r="J58" s="28">
        <v>2.375</v>
      </c>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row>
    <row r="59" s="1" customFormat="1" ht="18" customHeight="1" spans="1:253">
      <c r="A59" s="30"/>
      <c r="B59" s="30"/>
      <c r="C59" s="31"/>
      <c r="D59" s="28" t="s">
        <v>279</v>
      </c>
      <c r="E59" s="15" t="s">
        <v>256</v>
      </c>
      <c r="F59" s="36" t="s">
        <v>279</v>
      </c>
      <c r="G59" s="10" t="s">
        <v>17</v>
      </c>
      <c r="H59" s="29">
        <v>174</v>
      </c>
      <c r="I59" s="28">
        <v>2</v>
      </c>
      <c r="J59" s="28">
        <v>0.87</v>
      </c>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row>
    <row r="60" s="1" customFormat="1" ht="18" customHeight="1" spans="1:253">
      <c r="A60" s="30"/>
      <c r="B60" s="30"/>
      <c r="C60" s="31"/>
      <c r="D60" s="28" t="s">
        <v>280</v>
      </c>
      <c r="E60" s="15" t="s">
        <v>254</v>
      </c>
      <c r="F60" s="36" t="s">
        <v>281</v>
      </c>
      <c r="G60" s="10" t="s">
        <v>17</v>
      </c>
      <c r="H60" s="29">
        <v>166</v>
      </c>
      <c r="I60" s="28">
        <v>1.8</v>
      </c>
      <c r="J60" s="28">
        <v>0.83</v>
      </c>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row>
    <row r="61" s="3" customFormat="1" ht="18" customHeight="1" spans="1:253">
      <c r="A61" s="32"/>
      <c r="B61" s="32"/>
      <c r="C61" s="33"/>
      <c r="D61" s="24" t="s">
        <v>226</v>
      </c>
      <c r="E61" s="24"/>
      <c r="F61" s="24"/>
      <c r="G61" s="24"/>
      <c r="H61" s="35">
        <f>SUM(H37:H60)</f>
        <v>15247</v>
      </c>
      <c r="I61" s="34">
        <f>SUM(I37:I60)</f>
        <v>157.6</v>
      </c>
      <c r="J61" s="34">
        <f>SUM(J37:J60)</f>
        <v>76.235</v>
      </c>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c r="IR61" s="5"/>
      <c r="IS61" s="5"/>
    </row>
    <row r="62" s="2" customFormat="1" ht="18" customHeight="1" spans="1:10">
      <c r="A62" s="10" t="s">
        <v>282</v>
      </c>
      <c r="B62" s="37" t="s">
        <v>160</v>
      </c>
      <c r="C62" s="10" t="s">
        <v>283</v>
      </c>
      <c r="D62" s="38" t="s">
        <v>284</v>
      </c>
      <c r="E62" s="38" t="s">
        <v>285</v>
      </c>
      <c r="F62" s="38" t="s">
        <v>286</v>
      </c>
      <c r="G62" s="10" t="s">
        <v>17</v>
      </c>
      <c r="H62" s="39">
        <v>1995</v>
      </c>
      <c r="I62" s="40">
        <v>21.09</v>
      </c>
      <c r="J62" s="41">
        <f>H62*50/10000</f>
        <v>9.975</v>
      </c>
    </row>
    <row r="63" s="2" customFormat="1" ht="18" customHeight="1" spans="1:10">
      <c r="A63" s="10"/>
      <c r="B63" s="37"/>
      <c r="C63" s="10"/>
      <c r="D63" s="38" t="s">
        <v>287</v>
      </c>
      <c r="E63" s="38" t="s">
        <v>288</v>
      </c>
      <c r="F63" s="38" t="s">
        <v>287</v>
      </c>
      <c r="G63" s="10" t="s">
        <v>17</v>
      </c>
      <c r="H63" s="39">
        <v>216</v>
      </c>
      <c r="I63" s="40">
        <v>2.1</v>
      </c>
      <c r="J63" s="41">
        <f t="shared" ref="J63:J87" si="4">H63*50/10000</f>
        <v>1.08</v>
      </c>
    </row>
    <row r="64" s="2" customFormat="1" ht="18" customHeight="1" spans="1:10">
      <c r="A64" s="10"/>
      <c r="B64" s="37"/>
      <c r="C64" s="10"/>
      <c r="D64" s="38" t="s">
        <v>289</v>
      </c>
      <c r="E64" s="38" t="s">
        <v>288</v>
      </c>
      <c r="F64" s="38" t="s">
        <v>290</v>
      </c>
      <c r="G64" s="10" t="s">
        <v>17</v>
      </c>
      <c r="H64" s="39">
        <v>817</v>
      </c>
      <c r="I64" s="40">
        <v>8.42</v>
      </c>
      <c r="J64" s="41">
        <f t="shared" si="4"/>
        <v>4.085</v>
      </c>
    </row>
    <row r="65" s="2" customFormat="1" ht="18" customHeight="1" spans="1:10">
      <c r="A65" s="10"/>
      <c r="B65" s="37"/>
      <c r="C65" s="10"/>
      <c r="D65" s="38" t="s">
        <v>291</v>
      </c>
      <c r="E65" s="38" t="s">
        <v>292</v>
      </c>
      <c r="F65" s="38" t="s">
        <v>291</v>
      </c>
      <c r="G65" s="10" t="s">
        <v>17</v>
      </c>
      <c r="H65" s="39">
        <v>405</v>
      </c>
      <c r="I65" s="40">
        <v>4.79</v>
      </c>
      <c r="J65" s="41">
        <f t="shared" si="4"/>
        <v>2.025</v>
      </c>
    </row>
    <row r="66" s="2" customFormat="1" ht="18" customHeight="1" spans="1:10">
      <c r="A66" s="10"/>
      <c r="B66" s="37"/>
      <c r="C66" s="10"/>
      <c r="D66" s="38" t="s">
        <v>293</v>
      </c>
      <c r="E66" s="38" t="s">
        <v>294</v>
      </c>
      <c r="F66" s="38" t="s">
        <v>293</v>
      </c>
      <c r="G66" s="10" t="s">
        <v>17</v>
      </c>
      <c r="H66" s="39">
        <v>507</v>
      </c>
      <c r="I66" s="40">
        <v>5.6</v>
      </c>
      <c r="J66" s="41">
        <f t="shared" si="4"/>
        <v>2.535</v>
      </c>
    </row>
    <row r="67" s="2" customFormat="1" ht="18" customHeight="1" spans="1:10">
      <c r="A67" s="10"/>
      <c r="B67" s="37"/>
      <c r="C67" s="10"/>
      <c r="D67" s="38" t="s">
        <v>295</v>
      </c>
      <c r="E67" s="38" t="s">
        <v>296</v>
      </c>
      <c r="F67" s="38" t="s">
        <v>295</v>
      </c>
      <c r="G67" s="10" t="s">
        <v>17</v>
      </c>
      <c r="H67" s="39">
        <v>515</v>
      </c>
      <c r="I67" s="40">
        <v>6.44</v>
      </c>
      <c r="J67" s="41">
        <f t="shared" si="4"/>
        <v>2.575</v>
      </c>
    </row>
    <row r="68" s="2" customFormat="1" ht="18" customHeight="1" spans="1:10">
      <c r="A68" s="10"/>
      <c r="B68" s="37"/>
      <c r="C68" s="10"/>
      <c r="D68" s="38" t="s">
        <v>297</v>
      </c>
      <c r="E68" s="38" t="s">
        <v>298</v>
      </c>
      <c r="F68" s="38" t="s">
        <v>297</v>
      </c>
      <c r="G68" s="10" t="s">
        <v>17</v>
      </c>
      <c r="H68" s="39">
        <v>430</v>
      </c>
      <c r="I68" s="40">
        <v>5.55</v>
      </c>
      <c r="J68" s="41">
        <f t="shared" si="4"/>
        <v>2.15</v>
      </c>
    </row>
    <row r="69" s="2" customFormat="1" ht="18" customHeight="1" spans="1:10">
      <c r="A69" s="10"/>
      <c r="B69" s="37"/>
      <c r="C69" s="10"/>
      <c r="D69" s="38" t="s">
        <v>299</v>
      </c>
      <c r="E69" s="38" t="s">
        <v>300</v>
      </c>
      <c r="F69" s="38" t="s">
        <v>299</v>
      </c>
      <c r="G69" s="10" t="s">
        <v>17</v>
      </c>
      <c r="H69" s="39">
        <v>222</v>
      </c>
      <c r="I69" s="40">
        <v>3.73</v>
      </c>
      <c r="J69" s="41">
        <f t="shared" si="4"/>
        <v>1.11</v>
      </c>
    </row>
    <row r="70" s="2" customFormat="1" ht="18" customHeight="1" spans="1:10">
      <c r="A70" s="10"/>
      <c r="B70" s="37"/>
      <c r="C70" s="10"/>
      <c r="D70" s="38" t="s">
        <v>301</v>
      </c>
      <c r="E70" s="38" t="s">
        <v>302</v>
      </c>
      <c r="F70" s="38" t="s">
        <v>301</v>
      </c>
      <c r="G70" s="10" t="s">
        <v>17</v>
      </c>
      <c r="H70" s="39">
        <v>134</v>
      </c>
      <c r="I70" s="40">
        <v>1.82</v>
      </c>
      <c r="J70" s="41">
        <f t="shared" si="4"/>
        <v>0.67</v>
      </c>
    </row>
    <row r="71" s="2" customFormat="1" ht="18" customHeight="1" spans="1:10">
      <c r="A71" s="10"/>
      <c r="B71" s="37"/>
      <c r="C71" s="10"/>
      <c r="D71" s="38" t="s">
        <v>303</v>
      </c>
      <c r="E71" s="38" t="s">
        <v>304</v>
      </c>
      <c r="F71" s="38" t="s">
        <v>305</v>
      </c>
      <c r="G71" s="10" t="s">
        <v>17</v>
      </c>
      <c r="H71" s="39">
        <v>190</v>
      </c>
      <c r="I71" s="40">
        <v>2.35</v>
      </c>
      <c r="J71" s="41">
        <f t="shared" si="4"/>
        <v>0.95</v>
      </c>
    </row>
    <row r="72" s="2" customFormat="1" ht="18" customHeight="1" spans="1:10">
      <c r="A72" s="10"/>
      <c r="B72" s="37"/>
      <c r="C72" s="10"/>
      <c r="D72" s="38" t="s">
        <v>306</v>
      </c>
      <c r="E72" s="38" t="s">
        <v>307</v>
      </c>
      <c r="F72" s="38" t="s">
        <v>308</v>
      </c>
      <c r="G72" s="10" t="s">
        <v>17</v>
      </c>
      <c r="H72" s="39">
        <v>630</v>
      </c>
      <c r="I72" s="40">
        <v>7.59</v>
      </c>
      <c r="J72" s="41">
        <f t="shared" si="4"/>
        <v>3.15</v>
      </c>
    </row>
    <row r="73" s="2" customFormat="1" ht="18" customHeight="1" spans="1:10">
      <c r="A73" s="10"/>
      <c r="B73" s="37"/>
      <c r="C73" s="10"/>
      <c r="D73" s="38" t="s">
        <v>309</v>
      </c>
      <c r="E73" s="38" t="s">
        <v>310</v>
      </c>
      <c r="F73" s="38" t="s">
        <v>311</v>
      </c>
      <c r="G73" s="10" t="s">
        <v>17</v>
      </c>
      <c r="H73" s="39">
        <v>232</v>
      </c>
      <c r="I73" s="40">
        <v>3.02</v>
      </c>
      <c r="J73" s="41">
        <f t="shared" si="4"/>
        <v>1.16</v>
      </c>
    </row>
    <row r="74" s="2" customFormat="1" ht="18" customHeight="1" spans="1:10">
      <c r="A74" s="10"/>
      <c r="B74" s="37"/>
      <c r="C74" s="10"/>
      <c r="D74" s="38" t="s">
        <v>312</v>
      </c>
      <c r="E74" s="38" t="s">
        <v>313</v>
      </c>
      <c r="F74" s="38" t="s">
        <v>312</v>
      </c>
      <c r="G74" s="10" t="s">
        <v>17</v>
      </c>
      <c r="H74" s="39">
        <v>211</v>
      </c>
      <c r="I74" s="40">
        <v>2.74</v>
      </c>
      <c r="J74" s="41">
        <f t="shared" si="4"/>
        <v>1.055</v>
      </c>
    </row>
    <row r="75" s="2" customFormat="1" ht="18" customHeight="1" spans="1:10">
      <c r="A75" s="10"/>
      <c r="B75" s="37"/>
      <c r="C75" s="10"/>
      <c r="D75" s="38" t="s">
        <v>314</v>
      </c>
      <c r="E75" s="38" t="s">
        <v>313</v>
      </c>
      <c r="F75" s="38" t="s">
        <v>315</v>
      </c>
      <c r="G75" s="10" t="s">
        <v>17</v>
      </c>
      <c r="H75" s="39">
        <v>643</v>
      </c>
      <c r="I75" s="40">
        <v>7.16</v>
      </c>
      <c r="J75" s="41">
        <f t="shared" si="4"/>
        <v>3.215</v>
      </c>
    </row>
    <row r="76" s="2" customFormat="1" ht="18" customHeight="1" spans="1:10">
      <c r="A76" s="10"/>
      <c r="B76" s="37"/>
      <c r="C76" s="10"/>
      <c r="D76" s="38" t="s">
        <v>316</v>
      </c>
      <c r="E76" s="38" t="s">
        <v>317</v>
      </c>
      <c r="F76" s="38" t="s">
        <v>318</v>
      </c>
      <c r="G76" s="10" t="s">
        <v>17</v>
      </c>
      <c r="H76" s="39">
        <v>210</v>
      </c>
      <c r="I76" s="40">
        <v>2.65</v>
      </c>
      <c r="J76" s="41">
        <f t="shared" si="4"/>
        <v>1.05</v>
      </c>
    </row>
    <row r="77" s="2" customFormat="1" ht="18" customHeight="1" spans="1:10">
      <c r="A77" s="10"/>
      <c r="B77" s="37"/>
      <c r="C77" s="10"/>
      <c r="D77" s="38" t="s">
        <v>319</v>
      </c>
      <c r="E77" s="38" t="s">
        <v>320</v>
      </c>
      <c r="F77" s="38" t="s">
        <v>321</v>
      </c>
      <c r="G77" s="10" t="s">
        <v>17</v>
      </c>
      <c r="H77" s="39">
        <v>192</v>
      </c>
      <c r="I77" s="40">
        <v>2.3</v>
      </c>
      <c r="J77" s="41">
        <f t="shared" si="4"/>
        <v>0.96</v>
      </c>
    </row>
    <row r="78" s="2" customFormat="1" ht="18" customHeight="1" spans="1:10">
      <c r="A78" s="10"/>
      <c r="B78" s="37"/>
      <c r="C78" s="10"/>
      <c r="D78" s="38" t="s">
        <v>322</v>
      </c>
      <c r="E78" s="38" t="s">
        <v>323</v>
      </c>
      <c r="F78" s="38" t="s">
        <v>324</v>
      </c>
      <c r="G78" s="10" t="s">
        <v>17</v>
      </c>
      <c r="H78" s="39">
        <v>125</v>
      </c>
      <c r="I78" s="40">
        <v>1.66</v>
      </c>
      <c r="J78" s="41">
        <f t="shared" si="4"/>
        <v>0.625</v>
      </c>
    </row>
    <row r="79" s="2" customFormat="1" ht="18" customHeight="1" spans="1:10">
      <c r="A79" s="10"/>
      <c r="B79" s="37"/>
      <c r="C79" s="10"/>
      <c r="D79" s="38" t="s">
        <v>325</v>
      </c>
      <c r="E79" s="38" t="s">
        <v>326</v>
      </c>
      <c r="F79" s="38" t="s">
        <v>325</v>
      </c>
      <c r="G79" s="10" t="s">
        <v>17</v>
      </c>
      <c r="H79" s="39">
        <v>362</v>
      </c>
      <c r="I79" s="40">
        <v>5.1</v>
      </c>
      <c r="J79" s="41">
        <f t="shared" si="4"/>
        <v>1.81</v>
      </c>
    </row>
    <row r="80" s="2" customFormat="1" ht="18" customHeight="1" spans="1:10">
      <c r="A80" s="10"/>
      <c r="B80" s="37"/>
      <c r="C80" s="10"/>
      <c r="D80" s="38" t="s">
        <v>327</v>
      </c>
      <c r="E80" s="38" t="s">
        <v>328</v>
      </c>
      <c r="F80" s="38" t="s">
        <v>329</v>
      </c>
      <c r="G80" s="10" t="s">
        <v>17</v>
      </c>
      <c r="H80" s="39">
        <v>182</v>
      </c>
      <c r="I80" s="40">
        <v>2.28</v>
      </c>
      <c r="J80" s="41">
        <f t="shared" si="4"/>
        <v>0.91</v>
      </c>
    </row>
    <row r="81" s="2" customFormat="1" ht="18" customHeight="1" spans="1:10">
      <c r="A81" s="10"/>
      <c r="B81" s="37"/>
      <c r="C81" s="10"/>
      <c r="D81" s="38" t="s">
        <v>330</v>
      </c>
      <c r="E81" s="38" t="s">
        <v>331</v>
      </c>
      <c r="F81" s="38" t="s">
        <v>330</v>
      </c>
      <c r="G81" s="10" t="s">
        <v>17</v>
      </c>
      <c r="H81" s="39">
        <v>246</v>
      </c>
      <c r="I81" s="40">
        <v>2.98</v>
      </c>
      <c r="J81" s="41">
        <f t="shared" si="4"/>
        <v>1.23</v>
      </c>
    </row>
    <row r="82" s="2" customFormat="1" ht="18" customHeight="1" spans="1:10">
      <c r="A82" s="10"/>
      <c r="B82" s="37"/>
      <c r="C82" s="10"/>
      <c r="D82" s="38" t="s">
        <v>332</v>
      </c>
      <c r="E82" s="38" t="s">
        <v>333</v>
      </c>
      <c r="F82" s="38" t="s">
        <v>334</v>
      </c>
      <c r="G82" s="10" t="s">
        <v>17</v>
      </c>
      <c r="H82" s="39">
        <v>1500</v>
      </c>
      <c r="I82" s="40">
        <v>21.6</v>
      </c>
      <c r="J82" s="41">
        <f t="shared" si="4"/>
        <v>7.5</v>
      </c>
    </row>
    <row r="83" s="4" customFormat="1" ht="18" customHeight="1" spans="1:10">
      <c r="A83" s="10"/>
      <c r="B83" s="37"/>
      <c r="C83" s="10"/>
      <c r="D83" s="38" t="s">
        <v>335</v>
      </c>
      <c r="E83" s="38" t="s">
        <v>336</v>
      </c>
      <c r="F83" s="38" t="s">
        <v>337</v>
      </c>
      <c r="G83" s="10" t="s">
        <v>17</v>
      </c>
      <c r="H83" s="39">
        <v>429</v>
      </c>
      <c r="I83" s="40">
        <v>5.1</v>
      </c>
      <c r="J83" s="41">
        <f t="shared" si="4"/>
        <v>2.145</v>
      </c>
    </row>
    <row r="84" s="4" customFormat="1" ht="18" customHeight="1" spans="1:10">
      <c r="A84" s="10"/>
      <c r="B84" s="37"/>
      <c r="C84" s="10"/>
      <c r="D84" s="38" t="s">
        <v>338</v>
      </c>
      <c r="E84" s="38" t="s">
        <v>339</v>
      </c>
      <c r="F84" s="38" t="s">
        <v>340</v>
      </c>
      <c r="G84" s="10" t="s">
        <v>17</v>
      </c>
      <c r="H84" s="39">
        <v>439</v>
      </c>
      <c r="I84" s="40">
        <v>5.8</v>
      </c>
      <c r="J84" s="41">
        <f t="shared" si="4"/>
        <v>2.195</v>
      </c>
    </row>
    <row r="85" s="2" customFormat="1" ht="18" customHeight="1" spans="1:10">
      <c r="A85" s="10"/>
      <c r="B85" s="37"/>
      <c r="C85" s="10"/>
      <c r="D85" s="38" t="s">
        <v>341</v>
      </c>
      <c r="E85" s="38" t="s">
        <v>64</v>
      </c>
      <c r="F85" s="38" t="s">
        <v>342</v>
      </c>
      <c r="G85" s="10" t="s">
        <v>17</v>
      </c>
      <c r="H85" s="39">
        <v>251</v>
      </c>
      <c r="I85" s="40">
        <v>3.21</v>
      </c>
      <c r="J85" s="41">
        <f t="shared" si="4"/>
        <v>1.255</v>
      </c>
    </row>
    <row r="86" s="2" customFormat="1" ht="18" customHeight="1" spans="1:10">
      <c r="A86" s="10"/>
      <c r="B86" s="37"/>
      <c r="C86" s="10"/>
      <c r="D86" s="38" t="s">
        <v>343</v>
      </c>
      <c r="E86" s="37"/>
      <c r="F86" s="38" t="s">
        <v>344</v>
      </c>
      <c r="G86" s="10" t="s">
        <v>17</v>
      </c>
      <c r="H86" s="39">
        <v>180</v>
      </c>
      <c r="I86" s="40">
        <v>2.6</v>
      </c>
      <c r="J86" s="41">
        <f t="shared" si="4"/>
        <v>0.9</v>
      </c>
    </row>
    <row r="87" s="2" customFormat="1" ht="18" customHeight="1" spans="1:10">
      <c r="A87" s="10"/>
      <c r="B87" s="37"/>
      <c r="C87" s="10"/>
      <c r="D87" s="38" t="s">
        <v>345</v>
      </c>
      <c r="E87" s="37"/>
      <c r="F87" s="38" t="s">
        <v>345</v>
      </c>
      <c r="G87" s="10" t="s">
        <v>17</v>
      </c>
      <c r="H87" s="39">
        <v>440</v>
      </c>
      <c r="I87" s="40">
        <v>5.93</v>
      </c>
      <c r="J87" s="41">
        <f t="shared" si="4"/>
        <v>2.2</v>
      </c>
    </row>
    <row r="88" s="3" customFormat="1" ht="18" customHeight="1" spans="1:253">
      <c r="A88" s="24"/>
      <c r="B88" s="42"/>
      <c r="C88" s="24"/>
      <c r="D88" s="43" t="s">
        <v>226</v>
      </c>
      <c r="E88" s="43"/>
      <c r="F88" s="43"/>
      <c r="G88" s="24"/>
      <c r="H88" s="44">
        <f t="shared" ref="H88:J88" si="5">SUM(H62:H87)</f>
        <v>11703</v>
      </c>
      <c r="I88" s="48">
        <f t="shared" si="5"/>
        <v>143.61</v>
      </c>
      <c r="J88" s="49">
        <f t="shared" si="5"/>
        <v>58.515</v>
      </c>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row>
    <row r="89" s="2" customFormat="1" ht="18" customHeight="1" spans="1:254">
      <c r="A89" s="26" t="s">
        <v>346</v>
      </c>
      <c r="B89" s="26" t="s">
        <v>160</v>
      </c>
      <c r="C89" s="26" t="s">
        <v>347</v>
      </c>
      <c r="D89" s="45" t="s">
        <v>348</v>
      </c>
      <c r="E89" s="45" t="s">
        <v>349</v>
      </c>
      <c r="F89" s="45" t="s">
        <v>348</v>
      </c>
      <c r="G89" s="10" t="s">
        <v>17</v>
      </c>
      <c r="H89" s="39">
        <v>290</v>
      </c>
      <c r="I89" s="40">
        <v>2.52</v>
      </c>
      <c r="J89" s="50">
        <f>H89*50/10000</f>
        <v>1.45</v>
      </c>
      <c r="IT89" s="1"/>
    </row>
    <row r="90" s="2" customFormat="1" ht="18" customHeight="1" spans="1:254">
      <c r="A90" s="30"/>
      <c r="B90" s="30"/>
      <c r="C90" s="30"/>
      <c r="D90" s="45" t="s">
        <v>350</v>
      </c>
      <c r="E90" s="45" t="s">
        <v>351</v>
      </c>
      <c r="F90" s="45" t="s">
        <v>352</v>
      </c>
      <c r="G90" s="10" t="s">
        <v>17</v>
      </c>
      <c r="H90" s="39">
        <v>150</v>
      </c>
      <c r="I90" s="40">
        <v>1.5</v>
      </c>
      <c r="J90" s="50">
        <f t="shared" ref="J90:J117" si="6">H90*50/10000</f>
        <v>0.75</v>
      </c>
      <c r="IT90" s="1"/>
    </row>
    <row r="91" s="2" customFormat="1" ht="18" customHeight="1" spans="1:254">
      <c r="A91" s="30"/>
      <c r="B91" s="30"/>
      <c r="C91" s="30"/>
      <c r="D91" s="45" t="s">
        <v>353</v>
      </c>
      <c r="E91" s="45" t="s">
        <v>349</v>
      </c>
      <c r="F91" s="45" t="s">
        <v>353</v>
      </c>
      <c r="G91" s="10" t="s">
        <v>17</v>
      </c>
      <c r="H91" s="39">
        <v>268</v>
      </c>
      <c r="I91" s="40">
        <v>2.68</v>
      </c>
      <c r="J91" s="50">
        <f t="shared" si="6"/>
        <v>1.34</v>
      </c>
      <c r="IT91" s="1"/>
    </row>
    <row r="92" s="2" customFormat="1" ht="18" customHeight="1" spans="1:254">
      <c r="A92" s="30"/>
      <c r="B92" s="30"/>
      <c r="C92" s="30"/>
      <c r="D92" s="45" t="s">
        <v>354</v>
      </c>
      <c r="E92" s="45" t="s">
        <v>355</v>
      </c>
      <c r="F92" s="45" t="s">
        <v>356</v>
      </c>
      <c r="G92" s="10" t="s">
        <v>17</v>
      </c>
      <c r="H92" s="39">
        <v>280</v>
      </c>
      <c r="I92" s="40">
        <v>2.8</v>
      </c>
      <c r="J92" s="50">
        <f t="shared" si="6"/>
        <v>1.4</v>
      </c>
      <c r="IT92" s="1"/>
    </row>
    <row r="93" s="2" customFormat="1" ht="18" customHeight="1" spans="1:254">
      <c r="A93" s="30"/>
      <c r="B93" s="30"/>
      <c r="C93" s="30"/>
      <c r="D93" s="45" t="s">
        <v>357</v>
      </c>
      <c r="E93" s="45" t="s">
        <v>358</v>
      </c>
      <c r="F93" s="45" t="s">
        <v>359</v>
      </c>
      <c r="G93" s="10" t="s">
        <v>17</v>
      </c>
      <c r="H93" s="39">
        <v>140</v>
      </c>
      <c r="I93" s="40">
        <v>1.4</v>
      </c>
      <c r="J93" s="50">
        <f t="shared" si="6"/>
        <v>0.7</v>
      </c>
      <c r="IT93" s="1"/>
    </row>
    <row r="94" s="2" customFormat="1" ht="18" customHeight="1" spans="1:254">
      <c r="A94" s="30"/>
      <c r="B94" s="30"/>
      <c r="C94" s="30"/>
      <c r="D94" s="45" t="s">
        <v>360</v>
      </c>
      <c r="E94" s="45" t="s">
        <v>361</v>
      </c>
      <c r="F94" s="45" t="s">
        <v>362</v>
      </c>
      <c r="G94" s="10" t="s">
        <v>17</v>
      </c>
      <c r="H94" s="39">
        <v>320</v>
      </c>
      <c r="I94" s="40">
        <v>3.2</v>
      </c>
      <c r="J94" s="50">
        <f t="shared" si="6"/>
        <v>1.6</v>
      </c>
      <c r="IT94" s="1"/>
    </row>
    <row r="95" s="2" customFormat="1" ht="18" customHeight="1" spans="1:254">
      <c r="A95" s="30"/>
      <c r="B95" s="30"/>
      <c r="C95" s="30"/>
      <c r="D95" s="45" t="s">
        <v>363</v>
      </c>
      <c r="E95" s="45" t="s">
        <v>364</v>
      </c>
      <c r="F95" s="45" t="s">
        <v>365</v>
      </c>
      <c r="G95" s="10" t="s">
        <v>17</v>
      </c>
      <c r="H95" s="39">
        <v>253</v>
      </c>
      <c r="I95" s="40">
        <v>2.53</v>
      </c>
      <c r="J95" s="50">
        <f t="shared" si="6"/>
        <v>1.265</v>
      </c>
      <c r="IT95" s="1"/>
    </row>
    <row r="96" s="2" customFormat="1" ht="18" customHeight="1" spans="1:254">
      <c r="A96" s="30"/>
      <c r="B96" s="30"/>
      <c r="C96" s="30"/>
      <c r="D96" s="45" t="s">
        <v>366</v>
      </c>
      <c r="E96" s="45" t="s">
        <v>367</v>
      </c>
      <c r="F96" s="45" t="s">
        <v>368</v>
      </c>
      <c r="G96" s="10" t="s">
        <v>17</v>
      </c>
      <c r="H96" s="39">
        <v>480</v>
      </c>
      <c r="I96" s="40">
        <v>4.8</v>
      </c>
      <c r="J96" s="50">
        <f t="shared" si="6"/>
        <v>2.4</v>
      </c>
      <c r="IT96" s="1"/>
    </row>
    <row r="97" s="2" customFormat="1" ht="18" customHeight="1" spans="1:254">
      <c r="A97" s="30"/>
      <c r="B97" s="30"/>
      <c r="C97" s="30"/>
      <c r="D97" s="45" t="s">
        <v>369</v>
      </c>
      <c r="E97" s="45" t="s">
        <v>370</v>
      </c>
      <c r="F97" s="45" t="s">
        <v>371</v>
      </c>
      <c r="G97" s="10" t="s">
        <v>17</v>
      </c>
      <c r="H97" s="39">
        <v>610</v>
      </c>
      <c r="I97" s="40">
        <v>6.1</v>
      </c>
      <c r="J97" s="50">
        <f t="shared" si="6"/>
        <v>3.05</v>
      </c>
      <c r="IT97" s="1"/>
    </row>
    <row r="98" s="2" customFormat="1" ht="18" customHeight="1" spans="1:254">
      <c r="A98" s="30"/>
      <c r="B98" s="30"/>
      <c r="C98" s="30"/>
      <c r="D98" s="45" t="s">
        <v>372</v>
      </c>
      <c r="E98" s="45" t="s">
        <v>373</v>
      </c>
      <c r="F98" s="45" t="s">
        <v>374</v>
      </c>
      <c r="G98" s="10" t="s">
        <v>17</v>
      </c>
      <c r="H98" s="39">
        <v>150</v>
      </c>
      <c r="I98" s="40">
        <v>1.5</v>
      </c>
      <c r="J98" s="50">
        <f t="shared" si="6"/>
        <v>0.75</v>
      </c>
      <c r="IT98" s="1"/>
    </row>
    <row r="99" s="2" customFormat="1" ht="18" customHeight="1" spans="1:254">
      <c r="A99" s="30"/>
      <c r="B99" s="30"/>
      <c r="C99" s="30"/>
      <c r="D99" s="45" t="s">
        <v>375</v>
      </c>
      <c r="E99" s="45" t="s">
        <v>373</v>
      </c>
      <c r="F99" s="45" t="s">
        <v>376</v>
      </c>
      <c r="G99" s="10" t="s">
        <v>17</v>
      </c>
      <c r="H99" s="39">
        <v>680</v>
      </c>
      <c r="I99" s="40">
        <v>6.8</v>
      </c>
      <c r="J99" s="50">
        <f t="shared" si="6"/>
        <v>3.4</v>
      </c>
      <c r="IT99" s="1"/>
    </row>
    <row r="100" s="2" customFormat="1" ht="18" customHeight="1" spans="1:254">
      <c r="A100" s="30"/>
      <c r="B100" s="30"/>
      <c r="C100" s="30"/>
      <c r="D100" s="45" t="s">
        <v>377</v>
      </c>
      <c r="E100" s="45" t="s">
        <v>378</v>
      </c>
      <c r="F100" s="45" t="s">
        <v>377</v>
      </c>
      <c r="G100" s="10" t="s">
        <v>17</v>
      </c>
      <c r="H100" s="39">
        <v>278</v>
      </c>
      <c r="I100" s="40">
        <v>2.78</v>
      </c>
      <c r="J100" s="50">
        <f t="shared" si="6"/>
        <v>1.39</v>
      </c>
      <c r="IT100" s="1"/>
    </row>
    <row r="101" s="2" customFormat="1" ht="18" customHeight="1" spans="1:254">
      <c r="A101" s="30"/>
      <c r="B101" s="30"/>
      <c r="C101" s="30"/>
      <c r="D101" s="45" t="s">
        <v>379</v>
      </c>
      <c r="E101" s="45" t="s">
        <v>378</v>
      </c>
      <c r="F101" s="45" t="s">
        <v>379</v>
      </c>
      <c r="G101" s="10" t="s">
        <v>17</v>
      </c>
      <c r="H101" s="39">
        <v>380</v>
      </c>
      <c r="I101" s="40">
        <v>3.8</v>
      </c>
      <c r="J101" s="50">
        <f t="shared" si="6"/>
        <v>1.9</v>
      </c>
      <c r="IT101" s="1"/>
    </row>
    <row r="102" s="2" customFormat="1" ht="18" customHeight="1" spans="1:254">
      <c r="A102" s="30"/>
      <c r="B102" s="30"/>
      <c r="C102" s="30"/>
      <c r="D102" s="45" t="s">
        <v>380</v>
      </c>
      <c r="E102" s="45" t="s">
        <v>381</v>
      </c>
      <c r="F102" s="45" t="s">
        <v>382</v>
      </c>
      <c r="G102" s="10" t="s">
        <v>17</v>
      </c>
      <c r="H102" s="39">
        <v>252</v>
      </c>
      <c r="I102" s="40">
        <v>2.52</v>
      </c>
      <c r="J102" s="50">
        <f t="shared" si="6"/>
        <v>1.26</v>
      </c>
      <c r="IT102" s="1"/>
    </row>
    <row r="103" s="2" customFormat="1" ht="18" customHeight="1" spans="1:254">
      <c r="A103" s="30"/>
      <c r="B103" s="30"/>
      <c r="C103" s="30"/>
      <c r="D103" s="45" t="s">
        <v>383</v>
      </c>
      <c r="E103" s="45" t="s">
        <v>378</v>
      </c>
      <c r="F103" s="45" t="s">
        <v>383</v>
      </c>
      <c r="G103" s="10" t="s">
        <v>17</v>
      </c>
      <c r="H103" s="39">
        <v>212</v>
      </c>
      <c r="I103" s="40">
        <v>2.12</v>
      </c>
      <c r="J103" s="50">
        <f t="shared" si="6"/>
        <v>1.06</v>
      </c>
      <c r="IT103" s="1"/>
    </row>
    <row r="104" s="2" customFormat="1" ht="18" customHeight="1" spans="1:254">
      <c r="A104" s="30"/>
      <c r="B104" s="30"/>
      <c r="C104" s="30"/>
      <c r="D104" s="45" t="s">
        <v>384</v>
      </c>
      <c r="E104" s="45" t="s">
        <v>378</v>
      </c>
      <c r="F104" s="45" t="s">
        <v>384</v>
      </c>
      <c r="G104" s="10" t="s">
        <v>17</v>
      </c>
      <c r="H104" s="39">
        <v>147</v>
      </c>
      <c r="I104" s="40">
        <v>1.47</v>
      </c>
      <c r="J104" s="50">
        <f t="shared" si="6"/>
        <v>0.735</v>
      </c>
      <c r="IT104" s="1"/>
    </row>
    <row r="105" s="2" customFormat="1" ht="18" customHeight="1" spans="1:254">
      <c r="A105" s="30"/>
      <c r="B105" s="30"/>
      <c r="C105" s="30"/>
      <c r="D105" s="45" t="s">
        <v>385</v>
      </c>
      <c r="E105" s="45" t="s">
        <v>386</v>
      </c>
      <c r="F105" s="45" t="s">
        <v>385</v>
      </c>
      <c r="G105" s="10" t="s">
        <v>17</v>
      </c>
      <c r="H105" s="39">
        <v>1020</v>
      </c>
      <c r="I105" s="40">
        <v>10.2</v>
      </c>
      <c r="J105" s="50">
        <f t="shared" si="6"/>
        <v>5.1</v>
      </c>
      <c r="IT105" s="1"/>
    </row>
    <row r="106" s="2" customFormat="1" ht="18" customHeight="1" spans="1:254">
      <c r="A106" s="30"/>
      <c r="B106" s="30"/>
      <c r="C106" s="30"/>
      <c r="D106" s="45" t="s">
        <v>387</v>
      </c>
      <c r="E106" s="45" t="s">
        <v>388</v>
      </c>
      <c r="F106" s="45" t="s">
        <v>389</v>
      </c>
      <c r="G106" s="10" t="s">
        <v>17</v>
      </c>
      <c r="H106" s="39">
        <v>310</v>
      </c>
      <c r="I106" s="40">
        <v>3.1</v>
      </c>
      <c r="J106" s="50">
        <f t="shared" si="6"/>
        <v>1.55</v>
      </c>
      <c r="IT106" s="1"/>
    </row>
    <row r="107" s="2" customFormat="1" ht="18" customHeight="1" spans="1:254">
      <c r="A107" s="30"/>
      <c r="B107" s="30"/>
      <c r="C107" s="30"/>
      <c r="D107" s="45" t="s">
        <v>390</v>
      </c>
      <c r="E107" s="45" t="s">
        <v>391</v>
      </c>
      <c r="F107" s="45" t="s">
        <v>392</v>
      </c>
      <c r="G107" s="10" t="s">
        <v>17</v>
      </c>
      <c r="H107" s="39">
        <v>330</v>
      </c>
      <c r="I107" s="40">
        <v>3.3</v>
      </c>
      <c r="J107" s="50">
        <f t="shared" si="6"/>
        <v>1.65</v>
      </c>
      <c r="IT107" s="1"/>
    </row>
    <row r="108" s="2" customFormat="1" ht="18" customHeight="1" spans="1:254">
      <c r="A108" s="30"/>
      <c r="B108" s="30"/>
      <c r="C108" s="30"/>
      <c r="D108" s="45" t="s">
        <v>393</v>
      </c>
      <c r="E108" s="45" t="s">
        <v>394</v>
      </c>
      <c r="F108" s="45" t="s">
        <v>395</v>
      </c>
      <c r="G108" s="10" t="s">
        <v>17</v>
      </c>
      <c r="H108" s="39">
        <v>290</v>
      </c>
      <c r="I108" s="40">
        <v>2.9</v>
      </c>
      <c r="J108" s="50">
        <f t="shared" si="6"/>
        <v>1.45</v>
      </c>
      <c r="IT108" s="1"/>
    </row>
    <row r="109" s="2" customFormat="1" ht="18" customHeight="1" spans="1:254">
      <c r="A109" s="30"/>
      <c r="B109" s="30"/>
      <c r="C109" s="30"/>
      <c r="D109" s="45" t="s">
        <v>396</v>
      </c>
      <c r="E109" s="45" t="s">
        <v>397</v>
      </c>
      <c r="F109" s="45" t="s">
        <v>398</v>
      </c>
      <c r="G109" s="10" t="s">
        <v>17</v>
      </c>
      <c r="H109" s="39">
        <v>232</v>
      </c>
      <c r="I109" s="40">
        <v>2.32</v>
      </c>
      <c r="J109" s="50">
        <f t="shared" si="6"/>
        <v>1.16</v>
      </c>
      <c r="IT109" s="1"/>
    </row>
    <row r="110" s="2" customFormat="1" ht="18" customHeight="1" spans="1:254">
      <c r="A110" s="30"/>
      <c r="B110" s="30"/>
      <c r="C110" s="30"/>
      <c r="D110" s="45" t="s">
        <v>399</v>
      </c>
      <c r="E110" s="45" t="s">
        <v>394</v>
      </c>
      <c r="F110" s="45" t="s">
        <v>400</v>
      </c>
      <c r="G110" s="10" t="s">
        <v>17</v>
      </c>
      <c r="H110" s="39">
        <v>600</v>
      </c>
      <c r="I110" s="40">
        <v>6</v>
      </c>
      <c r="J110" s="50">
        <f t="shared" si="6"/>
        <v>3</v>
      </c>
      <c r="IT110" s="1"/>
    </row>
    <row r="111" s="2" customFormat="1" ht="18" customHeight="1" spans="1:254">
      <c r="A111" s="30"/>
      <c r="B111" s="30"/>
      <c r="C111" s="30"/>
      <c r="D111" s="45" t="s">
        <v>401</v>
      </c>
      <c r="E111" s="45" t="s">
        <v>402</v>
      </c>
      <c r="F111" s="45" t="s">
        <v>403</v>
      </c>
      <c r="G111" s="10" t="s">
        <v>17</v>
      </c>
      <c r="H111" s="39">
        <v>108</v>
      </c>
      <c r="I111" s="40">
        <v>1.08</v>
      </c>
      <c r="J111" s="50">
        <f t="shared" si="6"/>
        <v>0.54</v>
      </c>
      <c r="IT111" s="1"/>
    </row>
    <row r="112" s="2" customFormat="1" ht="18" customHeight="1" spans="1:254">
      <c r="A112" s="30"/>
      <c r="B112" s="30"/>
      <c r="C112" s="30"/>
      <c r="D112" s="45" t="s">
        <v>404</v>
      </c>
      <c r="E112" s="45" t="s">
        <v>405</v>
      </c>
      <c r="F112" s="45" t="s">
        <v>404</v>
      </c>
      <c r="G112" s="10" t="s">
        <v>17</v>
      </c>
      <c r="H112" s="39">
        <v>490</v>
      </c>
      <c r="I112" s="40">
        <v>4.9</v>
      </c>
      <c r="J112" s="50">
        <f t="shared" si="6"/>
        <v>2.45</v>
      </c>
      <c r="IT112" s="1"/>
    </row>
    <row r="113" s="2" customFormat="1" ht="18" customHeight="1" spans="1:254">
      <c r="A113" s="30"/>
      <c r="B113" s="30"/>
      <c r="C113" s="30"/>
      <c r="D113" s="45" t="s">
        <v>406</v>
      </c>
      <c r="E113" s="45" t="s">
        <v>407</v>
      </c>
      <c r="F113" s="45" t="s">
        <v>408</v>
      </c>
      <c r="G113" s="10" t="s">
        <v>17</v>
      </c>
      <c r="H113" s="39">
        <v>750</v>
      </c>
      <c r="I113" s="40">
        <v>7.5</v>
      </c>
      <c r="J113" s="50">
        <f t="shared" si="6"/>
        <v>3.75</v>
      </c>
      <c r="IT113" s="1"/>
    </row>
    <row r="114" s="2" customFormat="1" ht="18" customHeight="1" spans="1:254">
      <c r="A114" s="30"/>
      <c r="B114" s="30"/>
      <c r="C114" s="30"/>
      <c r="D114" s="45" t="s">
        <v>409</v>
      </c>
      <c r="E114" s="45" t="s">
        <v>410</v>
      </c>
      <c r="F114" s="45" t="s">
        <v>409</v>
      </c>
      <c r="G114" s="10" t="s">
        <v>17</v>
      </c>
      <c r="H114" s="39">
        <v>307</v>
      </c>
      <c r="I114" s="40">
        <v>3.07</v>
      </c>
      <c r="J114" s="50">
        <f t="shared" si="6"/>
        <v>1.535</v>
      </c>
      <c r="IT114" s="1"/>
    </row>
    <row r="115" s="2" customFormat="1" ht="18" customHeight="1" spans="1:254">
      <c r="A115" s="30"/>
      <c r="B115" s="30"/>
      <c r="C115" s="30"/>
      <c r="D115" s="45" t="s">
        <v>411</v>
      </c>
      <c r="E115" s="45" t="s">
        <v>412</v>
      </c>
      <c r="F115" s="45" t="s">
        <v>411</v>
      </c>
      <c r="G115" s="10" t="s">
        <v>17</v>
      </c>
      <c r="H115" s="39">
        <v>549</v>
      </c>
      <c r="I115" s="40">
        <v>5.49</v>
      </c>
      <c r="J115" s="50">
        <f t="shared" si="6"/>
        <v>2.745</v>
      </c>
      <c r="IT115" s="1"/>
    </row>
    <row r="116" s="2" customFormat="1" ht="18" customHeight="1" spans="1:254">
      <c r="A116" s="30"/>
      <c r="B116" s="30"/>
      <c r="C116" s="30"/>
      <c r="D116" s="45" t="s">
        <v>413</v>
      </c>
      <c r="E116" s="45" t="s">
        <v>414</v>
      </c>
      <c r="F116" s="45" t="s">
        <v>413</v>
      </c>
      <c r="G116" s="10" t="s">
        <v>17</v>
      </c>
      <c r="H116" s="39">
        <v>290</v>
      </c>
      <c r="I116" s="40">
        <v>2.9</v>
      </c>
      <c r="J116" s="50">
        <f t="shared" si="6"/>
        <v>1.45</v>
      </c>
      <c r="IT116" s="1"/>
    </row>
    <row r="117" s="2" customFormat="1" ht="18" customHeight="1" spans="1:254">
      <c r="A117" s="30"/>
      <c r="B117" s="30"/>
      <c r="C117" s="30"/>
      <c r="D117" s="45" t="s">
        <v>415</v>
      </c>
      <c r="E117" s="45" t="s">
        <v>416</v>
      </c>
      <c r="F117" s="45" t="s">
        <v>417</v>
      </c>
      <c r="G117" s="10" t="s">
        <v>17</v>
      </c>
      <c r="H117" s="39">
        <v>435</v>
      </c>
      <c r="I117" s="40">
        <v>5.02</v>
      </c>
      <c r="J117" s="50">
        <f t="shared" si="6"/>
        <v>2.175</v>
      </c>
      <c r="IT117" s="1"/>
    </row>
    <row r="118" s="5" customFormat="1" ht="18" customHeight="1" spans="1:254">
      <c r="A118" s="46"/>
      <c r="B118" s="46"/>
      <c r="C118" s="46"/>
      <c r="D118" s="24" t="s">
        <v>226</v>
      </c>
      <c r="E118" s="24"/>
      <c r="F118" s="24"/>
      <c r="G118" s="24"/>
      <c r="H118" s="47">
        <f t="shared" ref="H118:J118" si="7">SUM(H89:H117)</f>
        <v>10601</v>
      </c>
      <c r="I118" s="24">
        <f t="shared" si="7"/>
        <v>106.3</v>
      </c>
      <c r="J118" s="24">
        <f t="shared" si="7"/>
        <v>53.005</v>
      </c>
      <c r="IT118" s="3"/>
    </row>
    <row r="119" s="1" customFormat="1" ht="27" customHeight="1" spans="1:253">
      <c r="A119" s="24"/>
      <c r="B119" s="24"/>
      <c r="C119" s="24"/>
      <c r="D119" s="24" t="s">
        <v>136</v>
      </c>
      <c r="E119" s="24"/>
      <c r="F119" s="24"/>
      <c r="G119" s="24"/>
      <c r="H119" s="47">
        <f t="shared" ref="H119:J119" si="8">H32+H36+H61+H88+H118</f>
        <v>62430</v>
      </c>
      <c r="I119" s="24">
        <f t="shared" si="8"/>
        <v>718.205</v>
      </c>
      <c r="J119" s="24">
        <f t="shared" si="8"/>
        <v>312.15</v>
      </c>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row>
  </sheetData>
  <mergeCells count="16">
    <mergeCell ref="A1:J1"/>
    <mergeCell ref="A3:A32"/>
    <mergeCell ref="A33:A36"/>
    <mergeCell ref="A37:A61"/>
    <mergeCell ref="A62:A88"/>
    <mergeCell ref="A89:A118"/>
    <mergeCell ref="B3:B32"/>
    <mergeCell ref="B33:B36"/>
    <mergeCell ref="B37:B61"/>
    <mergeCell ref="B62:B88"/>
    <mergeCell ref="B89:B118"/>
    <mergeCell ref="C3:C32"/>
    <mergeCell ref="C33:C36"/>
    <mergeCell ref="C37:C61"/>
    <mergeCell ref="C62:C88"/>
    <mergeCell ref="C89:C11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千亩方</vt:lpstr>
      <vt:lpstr>万亩片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Administrator</cp:lastModifiedBy>
  <dcterms:created xsi:type="dcterms:W3CDTF">2022-06-28T05:19:00Z</dcterms:created>
  <cp:lastPrinted>2022-06-28T05:33:00Z</cp:lastPrinted>
  <dcterms:modified xsi:type="dcterms:W3CDTF">2022-07-18T02:51:28Z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37E84C89D0FC4978B21963C8FD3B8CB7</vt:lpwstr>
  </property>
  <property fmtid="{D5CDD505-2E9C-101B-9397-08002B2CF9AE}" pid="3" name="KSOProductBuildVer">
    <vt:lpwstr>2052-11.1.0.11875</vt:lpwstr>
  </property>
</Properties>
</file>